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willia\AppData\Local\Microsoft\Windows\Temporary Internet Files\Content.Outlook\33GNWLWD\"/>
    </mc:Choice>
  </mc:AlternateContent>
  <bookViews>
    <workbookView xWindow="0" yWindow="0" windowWidth="28800" windowHeight="12435" tabRatio="810"/>
  </bookViews>
  <sheets>
    <sheet name="Group Enrollment vs Members" sheetId="1" r:id="rId1"/>
    <sheet name="All Data by Area" sheetId="2" r:id="rId2"/>
    <sheet name="Participants by DM" sheetId="3" r:id="rId3"/>
    <sheet name="Age of Participants" sheetId="4" r:id="rId4"/>
    <sheet name="Ethnicity" sheetId="5" r:id="rId5"/>
    <sheet name="Race" sheetId="6" r:id="rId6"/>
    <sheet name="Gender" sheetId="7" r:id="rId7"/>
    <sheet name="Residence Type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3" i="2" l="1"/>
  <c r="AG111" i="2" l="1"/>
  <c r="AH111" i="2"/>
  <c r="AG86" i="2"/>
  <c r="AH86" i="2"/>
  <c r="AG60" i="2"/>
  <c r="AH60" i="2"/>
  <c r="AG33" i="2"/>
  <c r="AG2" i="2" s="1"/>
  <c r="AH33" i="2"/>
  <c r="AH2" i="2" s="1"/>
  <c r="AF33" i="2"/>
  <c r="AF60" i="2"/>
  <c r="AF86" i="2"/>
  <c r="AF111" i="2"/>
  <c r="AF2" i="2" s="1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" i="2"/>
  <c r="AJ111" i="2"/>
  <c r="AI111" i="2"/>
  <c r="AJ86" i="2"/>
  <c r="AI86" i="2"/>
  <c r="AJ60" i="2"/>
  <c r="AI60" i="2"/>
  <c r="AJ33" i="2"/>
  <c r="G33" i="2"/>
  <c r="H33" i="2"/>
  <c r="G60" i="2"/>
  <c r="H60" i="2"/>
  <c r="G86" i="2"/>
  <c r="H86" i="2"/>
  <c r="G111" i="2"/>
  <c r="H111" i="2"/>
  <c r="AC33" i="2"/>
  <c r="AC60" i="2"/>
  <c r="AC86" i="2"/>
  <c r="AC111" i="2"/>
  <c r="AK111" i="2" l="1"/>
  <c r="AK86" i="2"/>
  <c r="AK33" i="2"/>
  <c r="AK60" i="2"/>
  <c r="H2" i="2"/>
  <c r="AC2" i="2"/>
  <c r="G2" i="2"/>
  <c r="E33" i="2" l="1"/>
  <c r="F33" i="2"/>
  <c r="J33" i="2"/>
  <c r="K33" i="2"/>
  <c r="M33" i="2"/>
  <c r="N33" i="2"/>
  <c r="P33" i="2"/>
  <c r="Q33" i="2"/>
  <c r="S33" i="2"/>
  <c r="T33" i="2"/>
  <c r="V33" i="2"/>
  <c r="W33" i="2"/>
  <c r="X33" i="2"/>
  <c r="Z32" i="2"/>
  <c r="Y32" i="2"/>
  <c r="U32" i="2"/>
  <c r="R32" i="2"/>
  <c r="O32" i="2"/>
  <c r="L32" i="2"/>
  <c r="I32" i="2"/>
  <c r="Z85" i="2"/>
  <c r="Y85" i="2"/>
  <c r="R85" i="2"/>
  <c r="O85" i="2"/>
  <c r="L85" i="2"/>
  <c r="I85" i="2"/>
  <c r="Z84" i="2"/>
  <c r="Y84" i="2"/>
  <c r="U84" i="2"/>
  <c r="R84" i="2"/>
  <c r="O84" i="2"/>
  <c r="L84" i="2"/>
  <c r="I84" i="2"/>
  <c r="Z83" i="2"/>
  <c r="Y83" i="2"/>
  <c r="U83" i="2"/>
  <c r="R83" i="2"/>
  <c r="O83" i="2"/>
  <c r="L83" i="2"/>
  <c r="I83" i="2"/>
  <c r="Z82" i="2"/>
  <c r="Y82" i="2"/>
  <c r="U82" i="2"/>
  <c r="R82" i="2"/>
  <c r="O82" i="2"/>
  <c r="L82" i="2"/>
  <c r="I82" i="2"/>
  <c r="Z81" i="2"/>
  <c r="Y81" i="2"/>
  <c r="U81" i="2"/>
  <c r="R81" i="2"/>
  <c r="O81" i="2"/>
  <c r="L81" i="2"/>
  <c r="I81" i="2"/>
  <c r="Z110" i="2"/>
  <c r="Y110" i="2"/>
  <c r="U110" i="2"/>
  <c r="R110" i="2"/>
  <c r="O110" i="2"/>
  <c r="L110" i="2"/>
  <c r="I110" i="2"/>
  <c r="Z59" i="2"/>
  <c r="Y59" i="2"/>
  <c r="U59" i="2"/>
  <c r="R59" i="2"/>
  <c r="O59" i="2"/>
  <c r="L59" i="2"/>
  <c r="I59" i="2"/>
  <c r="Z58" i="2"/>
  <c r="Y58" i="2"/>
  <c r="U58" i="2"/>
  <c r="R58" i="2"/>
  <c r="O58" i="2"/>
  <c r="L58" i="2"/>
  <c r="I58" i="2"/>
  <c r="Z57" i="2"/>
  <c r="Y57" i="2"/>
  <c r="U57" i="2"/>
  <c r="R57" i="2"/>
  <c r="O57" i="2"/>
  <c r="L57" i="2"/>
  <c r="I57" i="2"/>
  <c r="Z31" i="2"/>
  <c r="Y31" i="2"/>
  <c r="U31" i="2"/>
  <c r="R31" i="2"/>
  <c r="O31" i="2"/>
  <c r="L31" i="2"/>
  <c r="I31" i="2"/>
  <c r="Z56" i="2"/>
  <c r="Y56" i="2"/>
  <c r="U56" i="2"/>
  <c r="R56" i="2"/>
  <c r="O56" i="2"/>
  <c r="L56" i="2"/>
  <c r="I56" i="2"/>
  <c r="Z55" i="2"/>
  <c r="Y55" i="2"/>
  <c r="U55" i="2"/>
  <c r="R55" i="2"/>
  <c r="O55" i="2"/>
  <c r="L55" i="2"/>
  <c r="I55" i="2"/>
  <c r="Z54" i="2"/>
  <c r="Y54" i="2"/>
  <c r="U54" i="2"/>
  <c r="R54" i="2"/>
  <c r="O54" i="2"/>
  <c r="L54" i="2"/>
  <c r="I54" i="2"/>
  <c r="Z53" i="2"/>
  <c r="Y53" i="2"/>
  <c r="U53" i="2"/>
  <c r="R53" i="2"/>
  <c r="O53" i="2"/>
  <c r="L53" i="2"/>
  <c r="I53" i="2"/>
  <c r="Z52" i="2"/>
  <c r="Y52" i="2"/>
  <c r="U52" i="2"/>
  <c r="R52" i="2"/>
  <c r="O52" i="2"/>
  <c r="L52" i="2"/>
  <c r="I52" i="2"/>
  <c r="Z51" i="2"/>
  <c r="Y51" i="2"/>
  <c r="U51" i="2"/>
  <c r="R51" i="2"/>
  <c r="O51" i="2"/>
  <c r="L51" i="2"/>
  <c r="I51" i="2"/>
  <c r="Z50" i="2"/>
  <c r="Y50" i="2"/>
  <c r="U50" i="2"/>
  <c r="R50" i="2"/>
  <c r="O50" i="2"/>
  <c r="L50" i="2"/>
  <c r="I50" i="2"/>
  <c r="Z80" i="2"/>
  <c r="Y80" i="2"/>
  <c r="U80" i="2"/>
  <c r="R80" i="2"/>
  <c r="O80" i="2"/>
  <c r="L80" i="2"/>
  <c r="I80" i="2"/>
  <c r="Z109" i="2"/>
  <c r="Y109" i="2"/>
  <c r="U109" i="2"/>
  <c r="R109" i="2"/>
  <c r="O109" i="2"/>
  <c r="L109" i="2"/>
  <c r="I109" i="2"/>
  <c r="Z108" i="2"/>
  <c r="Y108" i="2"/>
  <c r="U108" i="2"/>
  <c r="R108" i="2"/>
  <c r="O108" i="2"/>
  <c r="L108" i="2"/>
  <c r="I108" i="2"/>
  <c r="Z107" i="2"/>
  <c r="Y107" i="2"/>
  <c r="U107" i="2"/>
  <c r="R107" i="2"/>
  <c r="O107" i="2"/>
  <c r="L107" i="2"/>
  <c r="I107" i="2"/>
  <c r="Z79" i="2"/>
  <c r="Y79" i="2"/>
  <c r="U79" i="2"/>
  <c r="R79" i="2"/>
  <c r="O79" i="2"/>
  <c r="L79" i="2"/>
  <c r="I79" i="2"/>
  <c r="Z78" i="2"/>
  <c r="Y78" i="2"/>
  <c r="U78" i="2"/>
  <c r="R78" i="2"/>
  <c r="O78" i="2"/>
  <c r="L78" i="2"/>
  <c r="I78" i="2"/>
  <c r="Z77" i="2"/>
  <c r="Y77" i="2"/>
  <c r="U77" i="2"/>
  <c r="R77" i="2"/>
  <c r="O77" i="2"/>
  <c r="L77" i="2"/>
  <c r="I77" i="2"/>
  <c r="Z30" i="2"/>
  <c r="Y30" i="2"/>
  <c r="U30" i="2"/>
  <c r="R30" i="2"/>
  <c r="O30" i="2"/>
  <c r="L30" i="2"/>
  <c r="I30" i="2"/>
  <c r="Z106" i="2"/>
  <c r="Y106" i="2"/>
  <c r="U106" i="2"/>
  <c r="R106" i="2"/>
  <c r="O106" i="2"/>
  <c r="L106" i="2"/>
  <c r="I106" i="2"/>
  <c r="Z76" i="2"/>
  <c r="Y76" i="2"/>
  <c r="U76" i="2"/>
  <c r="R76" i="2"/>
  <c r="O76" i="2"/>
  <c r="L76" i="2"/>
  <c r="I76" i="2"/>
  <c r="Z105" i="2"/>
  <c r="Y105" i="2"/>
  <c r="U105" i="2"/>
  <c r="R105" i="2"/>
  <c r="O105" i="2"/>
  <c r="L105" i="2"/>
  <c r="I105" i="2"/>
  <c r="Z75" i="2"/>
  <c r="Y75" i="2"/>
  <c r="U75" i="2"/>
  <c r="R75" i="2"/>
  <c r="O75" i="2"/>
  <c r="L75" i="2"/>
  <c r="I75" i="2"/>
  <c r="Z74" i="2"/>
  <c r="Y74" i="2"/>
  <c r="U74" i="2"/>
  <c r="R74" i="2"/>
  <c r="O74" i="2"/>
  <c r="L74" i="2"/>
  <c r="I74" i="2"/>
  <c r="Z29" i="2"/>
  <c r="Y29" i="2"/>
  <c r="U29" i="2"/>
  <c r="R29" i="2"/>
  <c r="O29" i="2"/>
  <c r="L29" i="2"/>
  <c r="I29" i="2"/>
  <c r="Z28" i="2"/>
  <c r="Y28" i="2"/>
  <c r="U28" i="2"/>
  <c r="R28" i="2"/>
  <c r="O28" i="2"/>
  <c r="L28" i="2"/>
  <c r="I28" i="2"/>
  <c r="Z27" i="2"/>
  <c r="Y27" i="2"/>
  <c r="U27" i="2"/>
  <c r="R27" i="2"/>
  <c r="O27" i="2"/>
  <c r="L27" i="2"/>
  <c r="I27" i="2"/>
  <c r="Z26" i="2"/>
  <c r="Y26" i="2"/>
  <c r="U26" i="2"/>
  <c r="R26" i="2"/>
  <c r="O26" i="2"/>
  <c r="L26" i="2"/>
  <c r="I26" i="2"/>
  <c r="Z25" i="2"/>
  <c r="Y25" i="2"/>
  <c r="U25" i="2"/>
  <c r="R25" i="2"/>
  <c r="O25" i="2"/>
  <c r="L25" i="2"/>
  <c r="I25" i="2"/>
  <c r="Z24" i="2"/>
  <c r="Y24" i="2"/>
  <c r="U24" i="2"/>
  <c r="R24" i="2"/>
  <c r="O24" i="2"/>
  <c r="L24" i="2"/>
  <c r="I24" i="2"/>
  <c r="Z23" i="2"/>
  <c r="Y23" i="2"/>
  <c r="U23" i="2"/>
  <c r="R23" i="2"/>
  <c r="O23" i="2"/>
  <c r="L23" i="2"/>
  <c r="I23" i="2"/>
  <c r="Z49" i="2"/>
  <c r="Y49" i="2"/>
  <c r="U49" i="2"/>
  <c r="R49" i="2"/>
  <c r="O49" i="2"/>
  <c r="L49" i="2"/>
  <c r="I49" i="2"/>
  <c r="Z104" i="2"/>
  <c r="Y104" i="2"/>
  <c r="U104" i="2"/>
  <c r="R104" i="2"/>
  <c r="O104" i="2"/>
  <c r="L104" i="2"/>
  <c r="I104" i="2"/>
  <c r="Z22" i="2"/>
  <c r="Y22" i="2"/>
  <c r="U22" i="2"/>
  <c r="R22" i="2"/>
  <c r="O22" i="2"/>
  <c r="L22" i="2"/>
  <c r="I22" i="2"/>
  <c r="Z48" i="2"/>
  <c r="Y48" i="2"/>
  <c r="U48" i="2"/>
  <c r="R48" i="2"/>
  <c r="O48" i="2"/>
  <c r="L48" i="2"/>
  <c r="I48" i="2"/>
  <c r="Z47" i="2"/>
  <c r="Y47" i="2"/>
  <c r="U47" i="2"/>
  <c r="R47" i="2"/>
  <c r="O47" i="2"/>
  <c r="L47" i="2"/>
  <c r="I47" i="2"/>
  <c r="Z46" i="2"/>
  <c r="Y46" i="2"/>
  <c r="AA46" i="2" s="1"/>
  <c r="AE46" i="2" s="1"/>
  <c r="AL46" i="2" s="1"/>
  <c r="U46" i="2"/>
  <c r="R46" i="2"/>
  <c r="O46" i="2"/>
  <c r="L46" i="2"/>
  <c r="I46" i="2"/>
  <c r="Z45" i="2"/>
  <c r="Y45" i="2"/>
  <c r="U45" i="2"/>
  <c r="R45" i="2"/>
  <c r="O45" i="2"/>
  <c r="L45" i="2"/>
  <c r="I45" i="2"/>
  <c r="Z44" i="2"/>
  <c r="Y44" i="2"/>
  <c r="U44" i="2"/>
  <c r="R44" i="2"/>
  <c r="O44" i="2"/>
  <c r="L44" i="2"/>
  <c r="I44" i="2"/>
  <c r="Z43" i="2"/>
  <c r="Y43" i="2"/>
  <c r="U43" i="2"/>
  <c r="R43" i="2"/>
  <c r="O43" i="2"/>
  <c r="L43" i="2"/>
  <c r="I43" i="2"/>
  <c r="Z42" i="2"/>
  <c r="Y42" i="2"/>
  <c r="AA42" i="2" s="1"/>
  <c r="AE42" i="2" s="1"/>
  <c r="AL42" i="2" s="1"/>
  <c r="U42" i="2"/>
  <c r="R42" i="2"/>
  <c r="O42" i="2"/>
  <c r="L42" i="2"/>
  <c r="I42" i="2"/>
  <c r="Z103" i="2"/>
  <c r="Y103" i="2"/>
  <c r="U103" i="2"/>
  <c r="R103" i="2"/>
  <c r="O103" i="2"/>
  <c r="L103" i="2"/>
  <c r="I103" i="2"/>
  <c r="Z102" i="2"/>
  <c r="Y102" i="2"/>
  <c r="U102" i="2"/>
  <c r="R102" i="2"/>
  <c r="O102" i="2"/>
  <c r="L102" i="2"/>
  <c r="I102" i="2"/>
  <c r="Z41" i="2"/>
  <c r="Y41" i="2"/>
  <c r="U41" i="2"/>
  <c r="R41" i="2"/>
  <c r="O41" i="2"/>
  <c r="L41" i="2"/>
  <c r="I41" i="2"/>
  <c r="Z40" i="2"/>
  <c r="Y40" i="2"/>
  <c r="AA40" i="2" s="1"/>
  <c r="AE40" i="2" s="1"/>
  <c r="AL40" i="2" s="1"/>
  <c r="U40" i="2"/>
  <c r="R40" i="2"/>
  <c r="O40" i="2"/>
  <c r="L40" i="2"/>
  <c r="I40" i="2"/>
  <c r="Z21" i="2"/>
  <c r="Y21" i="2"/>
  <c r="U21" i="2"/>
  <c r="R21" i="2"/>
  <c r="O21" i="2"/>
  <c r="L21" i="2"/>
  <c r="I21" i="2"/>
  <c r="Z20" i="2"/>
  <c r="Y20" i="2"/>
  <c r="U20" i="2"/>
  <c r="R20" i="2"/>
  <c r="O20" i="2"/>
  <c r="L20" i="2"/>
  <c r="I20" i="2"/>
  <c r="Z19" i="2"/>
  <c r="Y19" i="2"/>
  <c r="U19" i="2"/>
  <c r="R19" i="2"/>
  <c r="O19" i="2"/>
  <c r="L19" i="2"/>
  <c r="I19" i="2"/>
  <c r="Z101" i="2"/>
  <c r="Y101" i="2"/>
  <c r="U101" i="2"/>
  <c r="R101" i="2"/>
  <c r="O101" i="2"/>
  <c r="L101" i="2"/>
  <c r="I101" i="2"/>
  <c r="Z18" i="2"/>
  <c r="Y18" i="2"/>
  <c r="U18" i="2"/>
  <c r="R18" i="2"/>
  <c r="O18" i="2"/>
  <c r="L18" i="2"/>
  <c r="I18" i="2"/>
  <c r="Z17" i="2"/>
  <c r="Y17" i="2"/>
  <c r="U17" i="2"/>
  <c r="R17" i="2"/>
  <c r="O17" i="2"/>
  <c r="L17" i="2"/>
  <c r="I17" i="2"/>
  <c r="Z73" i="2"/>
  <c r="Y73" i="2"/>
  <c r="U73" i="2"/>
  <c r="R73" i="2"/>
  <c r="O73" i="2"/>
  <c r="L73" i="2"/>
  <c r="I73" i="2"/>
  <c r="Z72" i="2"/>
  <c r="Y72" i="2"/>
  <c r="AA72" i="2" s="1"/>
  <c r="AE72" i="2" s="1"/>
  <c r="AL72" i="2" s="1"/>
  <c r="U72" i="2"/>
  <c r="R72" i="2"/>
  <c r="O72" i="2"/>
  <c r="L72" i="2"/>
  <c r="I72" i="2"/>
  <c r="Z71" i="2"/>
  <c r="Y71" i="2"/>
  <c r="U71" i="2"/>
  <c r="R71" i="2"/>
  <c r="O71" i="2"/>
  <c r="L71" i="2"/>
  <c r="I71" i="2"/>
  <c r="Z70" i="2"/>
  <c r="Y70" i="2"/>
  <c r="U70" i="2"/>
  <c r="R70" i="2"/>
  <c r="O70" i="2"/>
  <c r="L70" i="2"/>
  <c r="I70" i="2"/>
  <c r="Z16" i="2"/>
  <c r="Y16" i="2"/>
  <c r="U16" i="2"/>
  <c r="R16" i="2"/>
  <c r="O16" i="2"/>
  <c r="L16" i="2"/>
  <c r="I16" i="2"/>
  <c r="Z100" i="2"/>
  <c r="Y100" i="2"/>
  <c r="AA100" i="2" s="1"/>
  <c r="AE100" i="2" s="1"/>
  <c r="AL100" i="2" s="1"/>
  <c r="U100" i="2"/>
  <c r="R100" i="2"/>
  <c r="O100" i="2"/>
  <c r="L100" i="2"/>
  <c r="I100" i="2"/>
  <c r="Z15" i="2"/>
  <c r="Y15" i="2"/>
  <c r="U15" i="2"/>
  <c r="R15" i="2"/>
  <c r="O15" i="2"/>
  <c r="L15" i="2"/>
  <c r="I15" i="2"/>
  <c r="Z99" i="2"/>
  <c r="Y99" i="2"/>
  <c r="U99" i="2"/>
  <c r="R99" i="2"/>
  <c r="O99" i="2"/>
  <c r="L99" i="2"/>
  <c r="I99" i="2"/>
  <c r="Z14" i="2"/>
  <c r="Y14" i="2"/>
  <c r="U14" i="2"/>
  <c r="R14" i="2"/>
  <c r="O14" i="2"/>
  <c r="L14" i="2"/>
  <c r="I14" i="2"/>
  <c r="Z98" i="2"/>
  <c r="Y98" i="2"/>
  <c r="U98" i="2"/>
  <c r="R98" i="2"/>
  <c r="O98" i="2"/>
  <c r="L98" i="2"/>
  <c r="I98" i="2"/>
  <c r="Z97" i="2"/>
  <c r="Y97" i="2"/>
  <c r="U97" i="2"/>
  <c r="R97" i="2"/>
  <c r="O97" i="2"/>
  <c r="L97" i="2"/>
  <c r="I97" i="2"/>
  <c r="Z69" i="2"/>
  <c r="Y69" i="2"/>
  <c r="U69" i="2"/>
  <c r="R69" i="2"/>
  <c r="O69" i="2"/>
  <c r="L69" i="2"/>
  <c r="I69" i="2"/>
  <c r="Z13" i="2"/>
  <c r="Y13" i="2"/>
  <c r="U13" i="2"/>
  <c r="R13" i="2"/>
  <c r="O13" i="2"/>
  <c r="L13" i="2"/>
  <c r="I13" i="2"/>
  <c r="Z96" i="2"/>
  <c r="Y96" i="2"/>
  <c r="U96" i="2"/>
  <c r="R96" i="2"/>
  <c r="O96" i="2"/>
  <c r="L96" i="2"/>
  <c r="I96" i="2"/>
  <c r="Z68" i="2"/>
  <c r="Y68" i="2"/>
  <c r="U68" i="2"/>
  <c r="R68" i="2"/>
  <c r="O68" i="2"/>
  <c r="L68" i="2"/>
  <c r="I68" i="2"/>
  <c r="Z95" i="2"/>
  <c r="Y95" i="2"/>
  <c r="U95" i="2"/>
  <c r="R95" i="2"/>
  <c r="O95" i="2"/>
  <c r="L95" i="2"/>
  <c r="I95" i="2"/>
  <c r="Z94" i="2"/>
  <c r="Y94" i="2"/>
  <c r="U94" i="2"/>
  <c r="R94" i="2"/>
  <c r="O94" i="2"/>
  <c r="L94" i="2"/>
  <c r="I94" i="2"/>
  <c r="Z93" i="2"/>
  <c r="Y93" i="2"/>
  <c r="U93" i="2"/>
  <c r="R93" i="2"/>
  <c r="O93" i="2"/>
  <c r="L93" i="2"/>
  <c r="I93" i="2"/>
  <c r="Z39" i="2"/>
  <c r="Y39" i="2"/>
  <c r="U39" i="2"/>
  <c r="R39" i="2"/>
  <c r="O39" i="2"/>
  <c r="L39" i="2"/>
  <c r="I39" i="2"/>
  <c r="Z38" i="2"/>
  <c r="Y38" i="2"/>
  <c r="U38" i="2"/>
  <c r="R38" i="2"/>
  <c r="O38" i="2"/>
  <c r="L38" i="2"/>
  <c r="I38" i="2"/>
  <c r="Z37" i="2"/>
  <c r="Y37" i="2"/>
  <c r="U37" i="2"/>
  <c r="R37" i="2"/>
  <c r="O37" i="2"/>
  <c r="L37" i="2"/>
  <c r="I37" i="2"/>
  <c r="Z36" i="2"/>
  <c r="Y36" i="2"/>
  <c r="U36" i="2"/>
  <c r="R36" i="2"/>
  <c r="O36" i="2"/>
  <c r="L36" i="2"/>
  <c r="I36" i="2"/>
  <c r="Z12" i="2"/>
  <c r="Y12" i="2"/>
  <c r="U12" i="2"/>
  <c r="R12" i="2"/>
  <c r="O12" i="2"/>
  <c r="L12" i="2"/>
  <c r="I12" i="2"/>
  <c r="Z67" i="2"/>
  <c r="Y67" i="2"/>
  <c r="U67" i="2"/>
  <c r="R67" i="2"/>
  <c r="O67" i="2"/>
  <c r="L67" i="2"/>
  <c r="I67" i="2"/>
  <c r="Z66" i="2"/>
  <c r="Y66" i="2"/>
  <c r="U66" i="2"/>
  <c r="R66" i="2"/>
  <c r="O66" i="2"/>
  <c r="L66" i="2"/>
  <c r="I66" i="2"/>
  <c r="Z65" i="2"/>
  <c r="Y65" i="2"/>
  <c r="U65" i="2"/>
  <c r="R65" i="2"/>
  <c r="O65" i="2"/>
  <c r="L65" i="2"/>
  <c r="I65" i="2"/>
  <c r="Z92" i="2"/>
  <c r="Y92" i="2"/>
  <c r="U92" i="2"/>
  <c r="R92" i="2"/>
  <c r="O92" i="2"/>
  <c r="L92" i="2"/>
  <c r="I92" i="2"/>
  <c r="Z11" i="2"/>
  <c r="Y11" i="2"/>
  <c r="U11" i="2"/>
  <c r="R11" i="2"/>
  <c r="O11" i="2"/>
  <c r="L11" i="2"/>
  <c r="I11" i="2"/>
  <c r="Z10" i="2"/>
  <c r="Y10" i="2"/>
  <c r="U10" i="2"/>
  <c r="R10" i="2"/>
  <c r="O10" i="2"/>
  <c r="L10" i="2"/>
  <c r="I10" i="2"/>
  <c r="Z91" i="2"/>
  <c r="Y91" i="2"/>
  <c r="U91" i="2"/>
  <c r="R91" i="2"/>
  <c r="O91" i="2"/>
  <c r="L91" i="2"/>
  <c r="I91" i="2"/>
  <c r="Z35" i="2"/>
  <c r="Y35" i="2"/>
  <c r="U35" i="2"/>
  <c r="R35" i="2"/>
  <c r="O35" i="2"/>
  <c r="L35" i="2"/>
  <c r="I35" i="2"/>
  <c r="Z90" i="2"/>
  <c r="Y90" i="2"/>
  <c r="U90" i="2"/>
  <c r="R90" i="2"/>
  <c r="O90" i="2"/>
  <c r="L90" i="2"/>
  <c r="I90" i="2"/>
  <c r="Z9" i="2"/>
  <c r="Y9" i="2"/>
  <c r="U9" i="2"/>
  <c r="R9" i="2"/>
  <c r="O9" i="2"/>
  <c r="L9" i="2"/>
  <c r="I9" i="2"/>
  <c r="Z8" i="2"/>
  <c r="Y8" i="2"/>
  <c r="U8" i="2"/>
  <c r="R8" i="2"/>
  <c r="O8" i="2"/>
  <c r="L8" i="2"/>
  <c r="I8" i="2"/>
  <c r="Z7" i="2"/>
  <c r="Y7" i="2"/>
  <c r="U7" i="2"/>
  <c r="R7" i="2"/>
  <c r="O7" i="2"/>
  <c r="L7" i="2"/>
  <c r="I7" i="2"/>
  <c r="Z64" i="2"/>
  <c r="Y64" i="2"/>
  <c r="U64" i="2"/>
  <c r="R64" i="2"/>
  <c r="O64" i="2"/>
  <c r="L64" i="2"/>
  <c r="I64" i="2"/>
  <c r="Z89" i="2"/>
  <c r="Y89" i="2"/>
  <c r="U89" i="2"/>
  <c r="R89" i="2"/>
  <c r="O89" i="2"/>
  <c r="L89" i="2"/>
  <c r="I89" i="2"/>
  <c r="Z63" i="2"/>
  <c r="Y63" i="2"/>
  <c r="U63" i="2"/>
  <c r="R63" i="2"/>
  <c r="O63" i="2"/>
  <c r="L63" i="2"/>
  <c r="I63" i="2"/>
  <c r="Z88" i="2"/>
  <c r="Y88" i="2"/>
  <c r="U88" i="2"/>
  <c r="R88" i="2"/>
  <c r="O88" i="2"/>
  <c r="L88" i="2"/>
  <c r="I88" i="2"/>
  <c r="Z62" i="2"/>
  <c r="Y62" i="2"/>
  <c r="U62" i="2"/>
  <c r="R62" i="2"/>
  <c r="O62" i="2"/>
  <c r="L62" i="2"/>
  <c r="I62" i="2"/>
  <c r="Z6" i="2"/>
  <c r="Y6" i="2"/>
  <c r="U6" i="2"/>
  <c r="R6" i="2"/>
  <c r="O6" i="2"/>
  <c r="L6" i="2"/>
  <c r="I6" i="2"/>
  <c r="Z5" i="2"/>
  <c r="Y5" i="2"/>
  <c r="U5" i="2"/>
  <c r="R5" i="2"/>
  <c r="O5" i="2"/>
  <c r="L5" i="2"/>
  <c r="I5" i="2"/>
  <c r="Z61" i="2"/>
  <c r="Y61" i="2"/>
  <c r="U61" i="2"/>
  <c r="R61" i="2"/>
  <c r="O61" i="2"/>
  <c r="L61" i="2"/>
  <c r="I61" i="2"/>
  <c r="Z4" i="2"/>
  <c r="Y4" i="2"/>
  <c r="U4" i="2"/>
  <c r="R4" i="2"/>
  <c r="O4" i="2"/>
  <c r="L4" i="2"/>
  <c r="I4" i="2"/>
  <c r="Z34" i="2"/>
  <c r="Y34" i="2"/>
  <c r="U34" i="2"/>
  <c r="R34" i="2"/>
  <c r="O34" i="2"/>
  <c r="L34" i="2"/>
  <c r="I34" i="2"/>
  <c r="Z87" i="2"/>
  <c r="Y87" i="2"/>
  <c r="U87" i="2"/>
  <c r="R87" i="2"/>
  <c r="O87" i="2"/>
  <c r="L87" i="2"/>
  <c r="I87" i="2"/>
  <c r="Z3" i="2"/>
  <c r="Y3" i="2"/>
  <c r="U3" i="2"/>
  <c r="R3" i="2"/>
  <c r="O3" i="2"/>
  <c r="L3" i="2"/>
  <c r="I3" i="2"/>
  <c r="AD98" i="1"/>
  <c r="AC107" i="1"/>
  <c r="X107" i="1"/>
  <c r="W107" i="1"/>
  <c r="V107" i="1"/>
  <c r="T107" i="1"/>
  <c r="S107" i="1"/>
  <c r="Q107" i="1"/>
  <c r="P107" i="1"/>
  <c r="N107" i="1"/>
  <c r="M107" i="1"/>
  <c r="K107" i="1"/>
  <c r="J107" i="1"/>
  <c r="H107" i="1"/>
  <c r="G107" i="1"/>
  <c r="F107" i="1"/>
  <c r="E107" i="1"/>
  <c r="Z106" i="1"/>
  <c r="Y106" i="1"/>
  <c r="AB106" i="1" s="1"/>
  <c r="AD106" i="1" s="1"/>
  <c r="U106" i="1"/>
  <c r="R106" i="1"/>
  <c r="O106" i="1"/>
  <c r="L106" i="1"/>
  <c r="I106" i="1"/>
  <c r="Z105" i="1"/>
  <c r="Y105" i="1"/>
  <c r="U105" i="1"/>
  <c r="R105" i="1"/>
  <c r="O105" i="1"/>
  <c r="L105" i="1"/>
  <c r="I105" i="1"/>
  <c r="Z104" i="1"/>
  <c r="Y104" i="1"/>
  <c r="U104" i="1"/>
  <c r="R104" i="1"/>
  <c r="O104" i="1"/>
  <c r="L104" i="1"/>
  <c r="I104" i="1"/>
  <c r="Z103" i="1"/>
  <c r="Y103" i="1"/>
  <c r="U103" i="1"/>
  <c r="R103" i="1"/>
  <c r="O103" i="1"/>
  <c r="L103" i="1"/>
  <c r="I103" i="1"/>
  <c r="Z102" i="1"/>
  <c r="Y102" i="1"/>
  <c r="U102" i="1"/>
  <c r="R102" i="1"/>
  <c r="O102" i="1"/>
  <c r="L102" i="1"/>
  <c r="I102" i="1"/>
  <c r="Z101" i="1"/>
  <c r="Y101" i="1"/>
  <c r="U101" i="1"/>
  <c r="R101" i="1"/>
  <c r="O101" i="1"/>
  <c r="L101" i="1"/>
  <c r="I101" i="1"/>
  <c r="Z100" i="1"/>
  <c r="Y100" i="1"/>
  <c r="U100" i="1"/>
  <c r="R100" i="1"/>
  <c r="O100" i="1"/>
  <c r="L100" i="1"/>
  <c r="I100" i="1"/>
  <c r="Z99" i="1"/>
  <c r="Y99" i="1"/>
  <c r="U99" i="1"/>
  <c r="R99" i="1"/>
  <c r="O99" i="1"/>
  <c r="L99" i="1"/>
  <c r="I99" i="1"/>
  <c r="Z98" i="1"/>
  <c r="Y98" i="1"/>
  <c r="AB98" i="1" s="1"/>
  <c r="U98" i="1"/>
  <c r="R98" i="1"/>
  <c r="O98" i="1"/>
  <c r="L98" i="1"/>
  <c r="I98" i="1"/>
  <c r="Z97" i="1"/>
  <c r="Y97" i="1"/>
  <c r="U97" i="1"/>
  <c r="R97" i="1"/>
  <c r="O97" i="1"/>
  <c r="L97" i="1"/>
  <c r="I97" i="1"/>
  <c r="Z96" i="1"/>
  <c r="Y96" i="1"/>
  <c r="U96" i="1"/>
  <c r="R96" i="1"/>
  <c r="O96" i="1"/>
  <c r="L96" i="1"/>
  <c r="I96" i="1"/>
  <c r="Z95" i="1"/>
  <c r="Y95" i="1"/>
  <c r="U95" i="1"/>
  <c r="R95" i="1"/>
  <c r="O95" i="1"/>
  <c r="L95" i="1"/>
  <c r="I95" i="1"/>
  <c r="Z94" i="1"/>
  <c r="Y94" i="1"/>
  <c r="AB94" i="1" s="1"/>
  <c r="AD94" i="1" s="1"/>
  <c r="U94" i="1"/>
  <c r="R94" i="1"/>
  <c r="O94" i="1"/>
  <c r="L94" i="1"/>
  <c r="I94" i="1"/>
  <c r="Z93" i="1"/>
  <c r="Y93" i="1"/>
  <c r="U93" i="1"/>
  <c r="R93" i="1"/>
  <c r="O93" i="1"/>
  <c r="L93" i="1"/>
  <c r="I93" i="1"/>
  <c r="Z92" i="1"/>
  <c r="Y92" i="1"/>
  <c r="U92" i="1"/>
  <c r="R92" i="1"/>
  <c r="O92" i="1"/>
  <c r="L92" i="1"/>
  <c r="I92" i="1"/>
  <c r="Z91" i="1"/>
  <c r="Y91" i="1"/>
  <c r="U91" i="1"/>
  <c r="R91" i="1"/>
  <c r="O91" i="1"/>
  <c r="L91" i="1"/>
  <c r="I91" i="1"/>
  <c r="Z90" i="1"/>
  <c r="Y90" i="1"/>
  <c r="U90" i="1"/>
  <c r="R90" i="1"/>
  <c r="O90" i="1"/>
  <c r="L90" i="1"/>
  <c r="I90" i="1"/>
  <c r="AB89" i="1"/>
  <c r="AD89" i="1" s="1"/>
  <c r="Z89" i="1"/>
  <c r="Y89" i="1"/>
  <c r="U89" i="1"/>
  <c r="R89" i="1"/>
  <c r="O89" i="1"/>
  <c r="L89" i="1"/>
  <c r="I89" i="1"/>
  <c r="Z88" i="1"/>
  <c r="Y88" i="1"/>
  <c r="U88" i="1"/>
  <c r="R88" i="1"/>
  <c r="O88" i="1"/>
  <c r="L88" i="1"/>
  <c r="I88" i="1"/>
  <c r="Z87" i="1"/>
  <c r="Y87" i="1"/>
  <c r="AB87" i="1" s="1"/>
  <c r="AD87" i="1" s="1"/>
  <c r="U87" i="1"/>
  <c r="R87" i="1"/>
  <c r="O87" i="1"/>
  <c r="L87" i="1"/>
  <c r="I87" i="1"/>
  <c r="Z86" i="1"/>
  <c r="Y86" i="1"/>
  <c r="U86" i="1"/>
  <c r="R86" i="1"/>
  <c r="O86" i="1"/>
  <c r="L86" i="1"/>
  <c r="I86" i="1"/>
  <c r="Z85" i="1"/>
  <c r="Y85" i="1"/>
  <c r="U85" i="1"/>
  <c r="R85" i="1"/>
  <c r="O85" i="1"/>
  <c r="L85" i="1"/>
  <c r="I85" i="1"/>
  <c r="Z84" i="1"/>
  <c r="Y84" i="1"/>
  <c r="U84" i="1"/>
  <c r="R84" i="1"/>
  <c r="O84" i="1"/>
  <c r="L84" i="1"/>
  <c r="I84" i="1"/>
  <c r="Z83" i="1"/>
  <c r="Y83" i="1"/>
  <c r="U83" i="1"/>
  <c r="R83" i="1"/>
  <c r="O83" i="1"/>
  <c r="L83" i="1"/>
  <c r="I83" i="1"/>
  <c r="Z82" i="1"/>
  <c r="Y82" i="1"/>
  <c r="U82" i="1"/>
  <c r="R82" i="1"/>
  <c r="O82" i="1"/>
  <c r="L82" i="1"/>
  <c r="I82" i="1"/>
  <c r="Z81" i="1"/>
  <c r="Y81" i="1"/>
  <c r="U81" i="1"/>
  <c r="R81" i="1"/>
  <c r="O81" i="1"/>
  <c r="L81" i="1"/>
  <c r="I81" i="1"/>
  <c r="Z80" i="1"/>
  <c r="Y80" i="1"/>
  <c r="U80" i="1"/>
  <c r="R80" i="1"/>
  <c r="O80" i="1"/>
  <c r="L80" i="1"/>
  <c r="I80" i="1"/>
  <c r="Z79" i="1"/>
  <c r="Y79" i="1"/>
  <c r="U79" i="1"/>
  <c r="R79" i="1"/>
  <c r="O79" i="1"/>
  <c r="L79" i="1"/>
  <c r="I79" i="1"/>
  <c r="Z78" i="1"/>
  <c r="Y78" i="1"/>
  <c r="U78" i="1"/>
  <c r="R78" i="1"/>
  <c r="O78" i="1"/>
  <c r="L78" i="1"/>
  <c r="I78" i="1"/>
  <c r="Z77" i="1"/>
  <c r="Y77" i="1"/>
  <c r="U77" i="1"/>
  <c r="R77" i="1"/>
  <c r="O77" i="1"/>
  <c r="L77" i="1"/>
  <c r="I77" i="1"/>
  <c r="Z76" i="1"/>
  <c r="Y76" i="1"/>
  <c r="U76" i="1"/>
  <c r="R76" i="1"/>
  <c r="O76" i="1"/>
  <c r="L76" i="1"/>
  <c r="I76" i="1"/>
  <c r="Z75" i="1"/>
  <c r="Y75" i="1"/>
  <c r="AB75" i="1" s="1"/>
  <c r="AD75" i="1" s="1"/>
  <c r="U75" i="1"/>
  <c r="R75" i="1"/>
  <c r="O75" i="1"/>
  <c r="L75" i="1"/>
  <c r="I75" i="1"/>
  <c r="Z74" i="1"/>
  <c r="Y74" i="1"/>
  <c r="U74" i="1"/>
  <c r="R74" i="1"/>
  <c r="O74" i="1"/>
  <c r="L74" i="1"/>
  <c r="I74" i="1"/>
  <c r="Z73" i="1"/>
  <c r="Y73" i="1"/>
  <c r="U73" i="1"/>
  <c r="R73" i="1"/>
  <c r="O73" i="1"/>
  <c r="L73" i="1"/>
  <c r="I73" i="1"/>
  <c r="Z72" i="1"/>
  <c r="Y72" i="1"/>
  <c r="U72" i="1"/>
  <c r="R72" i="1"/>
  <c r="O72" i="1"/>
  <c r="L72" i="1"/>
  <c r="I72" i="1"/>
  <c r="Z71" i="1"/>
  <c r="Y71" i="1"/>
  <c r="AB71" i="1" s="1"/>
  <c r="AD71" i="1" s="1"/>
  <c r="U71" i="1"/>
  <c r="R71" i="1"/>
  <c r="O71" i="1"/>
  <c r="L71" i="1"/>
  <c r="I71" i="1"/>
  <c r="Z70" i="1"/>
  <c r="Y70" i="1"/>
  <c r="U70" i="1"/>
  <c r="R70" i="1"/>
  <c r="O70" i="1"/>
  <c r="L70" i="1"/>
  <c r="I70" i="1"/>
  <c r="Z69" i="1"/>
  <c r="Y69" i="1"/>
  <c r="U69" i="1"/>
  <c r="R69" i="1"/>
  <c r="O69" i="1"/>
  <c r="L69" i="1"/>
  <c r="I69" i="1"/>
  <c r="Z68" i="1"/>
  <c r="Y68" i="1"/>
  <c r="U68" i="1"/>
  <c r="R68" i="1"/>
  <c r="O68" i="1"/>
  <c r="L68" i="1"/>
  <c r="I68" i="1"/>
  <c r="Z67" i="1"/>
  <c r="Y67" i="1"/>
  <c r="AB67" i="1" s="1"/>
  <c r="AD67" i="1" s="1"/>
  <c r="U67" i="1"/>
  <c r="R67" i="1"/>
  <c r="O67" i="1"/>
  <c r="L67" i="1"/>
  <c r="I67" i="1"/>
  <c r="Z66" i="1"/>
  <c r="Y66" i="1"/>
  <c r="U66" i="1"/>
  <c r="R66" i="1"/>
  <c r="O66" i="1"/>
  <c r="L66" i="1"/>
  <c r="I66" i="1"/>
  <c r="Z65" i="1"/>
  <c r="Y65" i="1"/>
  <c r="U65" i="1"/>
  <c r="R65" i="1"/>
  <c r="O65" i="1"/>
  <c r="L65" i="1"/>
  <c r="I65" i="1"/>
  <c r="Z64" i="1"/>
  <c r="Y64" i="1"/>
  <c r="U64" i="1"/>
  <c r="R64" i="1"/>
  <c r="O64" i="1"/>
  <c r="L64" i="1"/>
  <c r="I64" i="1"/>
  <c r="Z63" i="1"/>
  <c r="Y63" i="1"/>
  <c r="AB63" i="1" s="1"/>
  <c r="AD63" i="1" s="1"/>
  <c r="U63" i="1"/>
  <c r="R63" i="1"/>
  <c r="O63" i="1"/>
  <c r="L63" i="1"/>
  <c r="I63" i="1"/>
  <c r="Z62" i="1"/>
  <c r="Y62" i="1"/>
  <c r="AB62" i="1" s="1"/>
  <c r="AD62" i="1" s="1"/>
  <c r="U62" i="1"/>
  <c r="R62" i="1"/>
  <c r="O62" i="1"/>
  <c r="L62" i="1"/>
  <c r="I62" i="1"/>
  <c r="Z61" i="1"/>
  <c r="Y61" i="1"/>
  <c r="U61" i="1"/>
  <c r="R61" i="1"/>
  <c r="O61" i="1"/>
  <c r="L61" i="1"/>
  <c r="I61" i="1"/>
  <c r="Z60" i="1"/>
  <c r="Y60" i="1"/>
  <c r="U60" i="1"/>
  <c r="R60" i="1"/>
  <c r="O60" i="1"/>
  <c r="L60" i="1"/>
  <c r="I60" i="1"/>
  <c r="Z59" i="1"/>
  <c r="Y59" i="1"/>
  <c r="U59" i="1"/>
  <c r="R59" i="1"/>
  <c r="O59" i="1"/>
  <c r="L59" i="1"/>
  <c r="I59" i="1"/>
  <c r="Z58" i="1"/>
  <c r="Y58" i="1"/>
  <c r="AB58" i="1" s="1"/>
  <c r="AD58" i="1" s="1"/>
  <c r="U58" i="1"/>
  <c r="R58" i="1"/>
  <c r="O58" i="1"/>
  <c r="L58" i="1"/>
  <c r="I58" i="1"/>
  <c r="Z57" i="1"/>
  <c r="Y57" i="1"/>
  <c r="U57" i="1"/>
  <c r="R57" i="1"/>
  <c r="O57" i="1"/>
  <c r="L57" i="1"/>
  <c r="I57" i="1"/>
  <c r="Z56" i="1"/>
  <c r="Y56" i="1"/>
  <c r="U56" i="1"/>
  <c r="R56" i="1"/>
  <c r="O56" i="1"/>
  <c r="L56" i="1"/>
  <c r="I56" i="1"/>
  <c r="Z55" i="1"/>
  <c r="Y55" i="1"/>
  <c r="AB55" i="1" s="1"/>
  <c r="AD55" i="1" s="1"/>
  <c r="U55" i="1"/>
  <c r="R55" i="1"/>
  <c r="O55" i="1"/>
  <c r="L55" i="1"/>
  <c r="I55" i="1"/>
  <c r="Z54" i="1"/>
  <c r="Y54" i="1"/>
  <c r="AB54" i="1" s="1"/>
  <c r="AD54" i="1" s="1"/>
  <c r="U54" i="1"/>
  <c r="R54" i="1"/>
  <c r="O54" i="1"/>
  <c r="L54" i="1"/>
  <c r="I54" i="1"/>
  <c r="Z53" i="1"/>
  <c r="Y53" i="1"/>
  <c r="U53" i="1"/>
  <c r="R53" i="1"/>
  <c r="O53" i="1"/>
  <c r="L53" i="1"/>
  <c r="I53" i="1"/>
  <c r="Z52" i="1"/>
  <c r="Y52" i="1"/>
  <c r="U52" i="1"/>
  <c r="R52" i="1"/>
  <c r="O52" i="1"/>
  <c r="L52" i="1"/>
  <c r="I52" i="1"/>
  <c r="Z51" i="1"/>
  <c r="Y51" i="1"/>
  <c r="U51" i="1"/>
  <c r="R51" i="1"/>
  <c r="O51" i="1"/>
  <c r="L51" i="1"/>
  <c r="I51" i="1"/>
  <c r="Z50" i="1"/>
  <c r="Y50" i="1"/>
  <c r="AB50" i="1" s="1"/>
  <c r="AD50" i="1" s="1"/>
  <c r="U50" i="1"/>
  <c r="R50" i="1"/>
  <c r="O50" i="1"/>
  <c r="L50" i="1"/>
  <c r="I50" i="1"/>
  <c r="Z49" i="1"/>
  <c r="Y49" i="1"/>
  <c r="U49" i="1"/>
  <c r="R49" i="1"/>
  <c r="O49" i="1"/>
  <c r="L49" i="1"/>
  <c r="I49" i="1"/>
  <c r="Z48" i="1"/>
  <c r="Y48" i="1"/>
  <c r="U48" i="1"/>
  <c r="R48" i="1"/>
  <c r="O48" i="1"/>
  <c r="L48" i="1"/>
  <c r="I48" i="1"/>
  <c r="Z47" i="1"/>
  <c r="Y47" i="1"/>
  <c r="AB47" i="1" s="1"/>
  <c r="AD47" i="1" s="1"/>
  <c r="U47" i="1"/>
  <c r="R47" i="1"/>
  <c r="O47" i="1"/>
  <c r="L47" i="1"/>
  <c r="I47" i="1"/>
  <c r="Z46" i="1"/>
  <c r="Y46" i="1"/>
  <c r="AB46" i="1" s="1"/>
  <c r="AD46" i="1" s="1"/>
  <c r="U46" i="1"/>
  <c r="R46" i="1"/>
  <c r="O46" i="1"/>
  <c r="L46" i="1"/>
  <c r="I46" i="1"/>
  <c r="Z45" i="1"/>
  <c r="Y45" i="1"/>
  <c r="U45" i="1"/>
  <c r="R45" i="1"/>
  <c r="O45" i="1"/>
  <c r="L45" i="1"/>
  <c r="I45" i="1"/>
  <c r="Z44" i="1"/>
  <c r="Y44" i="1"/>
  <c r="U44" i="1"/>
  <c r="R44" i="1"/>
  <c r="O44" i="1"/>
  <c r="L44" i="1"/>
  <c r="I44" i="1"/>
  <c r="Z43" i="1"/>
  <c r="Y43" i="1"/>
  <c r="U43" i="1"/>
  <c r="R43" i="1"/>
  <c r="O43" i="1"/>
  <c r="L43" i="1"/>
  <c r="I43" i="1"/>
  <c r="Z42" i="1"/>
  <c r="Y42" i="1"/>
  <c r="AB42" i="1" s="1"/>
  <c r="AD42" i="1" s="1"/>
  <c r="U42" i="1"/>
  <c r="R42" i="1"/>
  <c r="O42" i="1"/>
  <c r="L42" i="1"/>
  <c r="I42" i="1"/>
  <c r="Z41" i="1"/>
  <c r="Y41" i="1"/>
  <c r="U41" i="1"/>
  <c r="R41" i="1"/>
  <c r="O41" i="1"/>
  <c r="L41" i="1"/>
  <c r="I41" i="1"/>
  <c r="Z40" i="1"/>
  <c r="Y40" i="1"/>
  <c r="U40" i="1"/>
  <c r="R40" i="1"/>
  <c r="O40" i="1"/>
  <c r="L40" i="1"/>
  <c r="I40" i="1"/>
  <c r="Z39" i="1"/>
  <c r="Y39" i="1"/>
  <c r="AB39" i="1" s="1"/>
  <c r="AD39" i="1" s="1"/>
  <c r="U39" i="1"/>
  <c r="R39" i="1"/>
  <c r="O39" i="1"/>
  <c r="L39" i="1"/>
  <c r="I39" i="1"/>
  <c r="Z38" i="1"/>
  <c r="Y38" i="1"/>
  <c r="AB38" i="1" s="1"/>
  <c r="AD38" i="1" s="1"/>
  <c r="U38" i="1"/>
  <c r="R38" i="1"/>
  <c r="O38" i="1"/>
  <c r="L38" i="1"/>
  <c r="I38" i="1"/>
  <c r="Z37" i="1"/>
  <c r="Y37" i="1"/>
  <c r="U37" i="1"/>
  <c r="R37" i="1"/>
  <c r="O37" i="1"/>
  <c r="L37" i="1"/>
  <c r="I37" i="1"/>
  <c r="Z36" i="1"/>
  <c r="Y36" i="1"/>
  <c r="U36" i="1"/>
  <c r="R36" i="1"/>
  <c r="O36" i="1"/>
  <c r="L36" i="1"/>
  <c r="I36" i="1"/>
  <c r="Z35" i="1"/>
  <c r="Y35" i="1"/>
  <c r="U35" i="1"/>
  <c r="R35" i="1"/>
  <c r="O35" i="1"/>
  <c r="L35" i="1"/>
  <c r="I35" i="1"/>
  <c r="Z34" i="1"/>
  <c r="Y34" i="1"/>
  <c r="AB34" i="1" s="1"/>
  <c r="AD34" i="1" s="1"/>
  <c r="U34" i="1"/>
  <c r="R34" i="1"/>
  <c r="O34" i="1"/>
  <c r="L34" i="1"/>
  <c r="I34" i="1"/>
  <c r="Z33" i="1"/>
  <c r="Y33" i="1"/>
  <c r="AB33" i="1" s="1"/>
  <c r="AD33" i="1" s="1"/>
  <c r="U33" i="1"/>
  <c r="R33" i="1"/>
  <c r="O33" i="1"/>
  <c r="L33" i="1"/>
  <c r="I33" i="1"/>
  <c r="Z32" i="1"/>
  <c r="AB32" i="1" s="1"/>
  <c r="AD32" i="1" s="1"/>
  <c r="Y32" i="1"/>
  <c r="U32" i="1"/>
  <c r="R32" i="1"/>
  <c r="O32" i="1"/>
  <c r="L32" i="1"/>
  <c r="I32" i="1"/>
  <c r="Z31" i="1"/>
  <c r="Y31" i="1"/>
  <c r="U31" i="1"/>
  <c r="R31" i="1"/>
  <c r="O31" i="1"/>
  <c r="L31" i="1"/>
  <c r="I31" i="1"/>
  <c r="Z30" i="1"/>
  <c r="Y30" i="1"/>
  <c r="U30" i="1"/>
  <c r="R30" i="1"/>
  <c r="O30" i="1"/>
  <c r="L30" i="1"/>
  <c r="I30" i="1"/>
  <c r="Z29" i="1"/>
  <c r="Y29" i="1"/>
  <c r="AB29" i="1" s="1"/>
  <c r="AD29" i="1" s="1"/>
  <c r="U29" i="1"/>
  <c r="R29" i="1"/>
  <c r="O29" i="1"/>
  <c r="L29" i="1"/>
  <c r="I29" i="1"/>
  <c r="Z28" i="1"/>
  <c r="AB28" i="1" s="1"/>
  <c r="AD28" i="1" s="1"/>
  <c r="Y28" i="1"/>
  <c r="U28" i="1"/>
  <c r="R28" i="1"/>
  <c r="O28" i="1"/>
  <c r="L28" i="1"/>
  <c r="I28" i="1"/>
  <c r="Z27" i="1"/>
  <c r="Y27" i="1"/>
  <c r="U27" i="1"/>
  <c r="R27" i="1"/>
  <c r="O27" i="1"/>
  <c r="L27" i="1"/>
  <c r="I27" i="1"/>
  <c r="Z26" i="1"/>
  <c r="Y26" i="1"/>
  <c r="U26" i="1"/>
  <c r="R26" i="1"/>
  <c r="O26" i="1"/>
  <c r="L26" i="1"/>
  <c r="I26" i="1"/>
  <c r="Z25" i="1"/>
  <c r="Y25" i="1"/>
  <c r="U25" i="1"/>
  <c r="R25" i="1"/>
  <c r="O25" i="1"/>
  <c r="L25" i="1"/>
  <c r="I25" i="1"/>
  <c r="Z24" i="1"/>
  <c r="Y24" i="1"/>
  <c r="U24" i="1"/>
  <c r="R24" i="1"/>
  <c r="O24" i="1"/>
  <c r="L24" i="1"/>
  <c r="I24" i="1"/>
  <c r="Z23" i="1"/>
  <c r="Y23" i="1"/>
  <c r="U23" i="1"/>
  <c r="R23" i="1"/>
  <c r="O23" i="1"/>
  <c r="L23" i="1"/>
  <c r="I23" i="1"/>
  <c r="Z22" i="1"/>
  <c r="Y22" i="1"/>
  <c r="U22" i="1"/>
  <c r="R22" i="1"/>
  <c r="O22" i="1"/>
  <c r="L22" i="1"/>
  <c r="I22" i="1"/>
  <c r="Z21" i="1"/>
  <c r="Y21" i="1"/>
  <c r="U21" i="1"/>
  <c r="R21" i="1"/>
  <c r="O21" i="1"/>
  <c r="L21" i="1"/>
  <c r="I21" i="1"/>
  <c r="Z20" i="1"/>
  <c r="AB20" i="1" s="1"/>
  <c r="AD20" i="1" s="1"/>
  <c r="Y20" i="1"/>
  <c r="U20" i="1"/>
  <c r="R20" i="1"/>
  <c r="O20" i="1"/>
  <c r="L20" i="1"/>
  <c r="I20" i="1"/>
  <c r="Z19" i="1"/>
  <c r="Y19" i="1"/>
  <c r="U19" i="1"/>
  <c r="R19" i="1"/>
  <c r="O19" i="1"/>
  <c r="L19" i="1"/>
  <c r="I19" i="1"/>
  <c r="Z18" i="1"/>
  <c r="Y18" i="1"/>
  <c r="U18" i="1"/>
  <c r="R18" i="1"/>
  <c r="O18" i="1"/>
  <c r="L18" i="1"/>
  <c r="I18" i="1"/>
  <c r="Z17" i="1"/>
  <c r="Y17" i="1"/>
  <c r="AB17" i="1" s="1"/>
  <c r="AD17" i="1" s="1"/>
  <c r="U17" i="1"/>
  <c r="R17" i="1"/>
  <c r="O17" i="1"/>
  <c r="L17" i="1"/>
  <c r="I17" i="1"/>
  <c r="Z16" i="1"/>
  <c r="Y16" i="1"/>
  <c r="U16" i="1"/>
  <c r="R16" i="1"/>
  <c r="O16" i="1"/>
  <c r="L16" i="1"/>
  <c r="I16" i="1"/>
  <c r="Z15" i="1"/>
  <c r="Y15" i="1"/>
  <c r="U15" i="1"/>
  <c r="R15" i="1"/>
  <c r="O15" i="1"/>
  <c r="L15" i="1"/>
  <c r="I15" i="1"/>
  <c r="Z14" i="1"/>
  <c r="Y14" i="1"/>
  <c r="U14" i="1"/>
  <c r="R14" i="1"/>
  <c r="O14" i="1"/>
  <c r="L14" i="1"/>
  <c r="I14" i="1"/>
  <c r="Z13" i="1"/>
  <c r="Y13" i="1"/>
  <c r="AB13" i="1" s="1"/>
  <c r="AD13" i="1" s="1"/>
  <c r="U13" i="1"/>
  <c r="R13" i="1"/>
  <c r="O13" i="1"/>
  <c r="L13" i="1"/>
  <c r="I13" i="1"/>
  <c r="Z12" i="1"/>
  <c r="Y12" i="1"/>
  <c r="U12" i="1"/>
  <c r="R12" i="1"/>
  <c r="O12" i="1"/>
  <c r="L12" i="1"/>
  <c r="I12" i="1"/>
  <c r="Z11" i="1"/>
  <c r="Y11" i="1"/>
  <c r="U11" i="1"/>
  <c r="R11" i="1"/>
  <c r="O11" i="1"/>
  <c r="L11" i="1"/>
  <c r="I11" i="1"/>
  <c r="Z10" i="1"/>
  <c r="Y10" i="1"/>
  <c r="U10" i="1"/>
  <c r="R10" i="1"/>
  <c r="O10" i="1"/>
  <c r="L10" i="1"/>
  <c r="I10" i="1"/>
  <c r="Z9" i="1"/>
  <c r="Y9" i="1"/>
  <c r="AB9" i="1" s="1"/>
  <c r="AD9" i="1" s="1"/>
  <c r="U9" i="1"/>
  <c r="R9" i="1"/>
  <c r="O9" i="1"/>
  <c r="L9" i="1"/>
  <c r="I9" i="1"/>
  <c r="Z8" i="1"/>
  <c r="Y8" i="1"/>
  <c r="U8" i="1"/>
  <c r="R8" i="1"/>
  <c r="O8" i="1"/>
  <c r="L8" i="1"/>
  <c r="I8" i="1"/>
  <c r="Z7" i="1"/>
  <c r="Y7" i="1"/>
  <c r="U7" i="1"/>
  <c r="R7" i="1"/>
  <c r="O7" i="1"/>
  <c r="L7" i="1"/>
  <c r="I7" i="1"/>
  <c r="Z6" i="1"/>
  <c r="Y6" i="1"/>
  <c r="U6" i="1"/>
  <c r="R6" i="1"/>
  <c r="O6" i="1"/>
  <c r="L6" i="1"/>
  <c r="I6" i="1"/>
  <c r="Z5" i="1"/>
  <c r="Y5" i="1"/>
  <c r="AB5" i="1" s="1"/>
  <c r="AD5" i="1" s="1"/>
  <c r="U5" i="1"/>
  <c r="R5" i="1"/>
  <c r="O5" i="1"/>
  <c r="L5" i="1"/>
  <c r="I5" i="1"/>
  <c r="Z4" i="1"/>
  <c r="Y4" i="1"/>
  <c r="U4" i="1"/>
  <c r="R4" i="1"/>
  <c r="O4" i="1"/>
  <c r="L4" i="1"/>
  <c r="I4" i="1"/>
  <c r="Z3" i="1"/>
  <c r="Y3" i="1"/>
  <c r="U3" i="1"/>
  <c r="R3" i="1"/>
  <c r="O3" i="1"/>
  <c r="L3" i="1"/>
  <c r="I3" i="1"/>
  <c r="Z2" i="1"/>
  <c r="Y2" i="1"/>
  <c r="U2" i="1"/>
  <c r="R2" i="1"/>
  <c r="O2" i="1"/>
  <c r="L2" i="1"/>
  <c r="I2" i="1"/>
  <c r="O107" i="1" l="1"/>
  <c r="AB4" i="1"/>
  <c r="AD4" i="1" s="1"/>
  <c r="AB8" i="1"/>
  <c r="AD8" i="1" s="1"/>
  <c r="AB7" i="1"/>
  <c r="AD7" i="1" s="1"/>
  <c r="AB70" i="1"/>
  <c r="AD70" i="1" s="1"/>
  <c r="AB74" i="1"/>
  <c r="AD74" i="1" s="1"/>
  <c r="AB78" i="1"/>
  <c r="AD78" i="1" s="1"/>
  <c r="AB82" i="1"/>
  <c r="AD82" i="1" s="1"/>
  <c r="AB86" i="1"/>
  <c r="AD86" i="1" s="1"/>
  <c r="AB91" i="1"/>
  <c r="AD91" i="1" s="1"/>
  <c r="AB95" i="1"/>
  <c r="AD95" i="1" s="1"/>
  <c r="AB99" i="1"/>
  <c r="AD99" i="1" s="1"/>
  <c r="Z107" i="1"/>
  <c r="AB11" i="1"/>
  <c r="AD11" i="1" s="1"/>
  <c r="AB15" i="1"/>
  <c r="AD15" i="1" s="1"/>
  <c r="AB19" i="1"/>
  <c r="AD19" i="1" s="1"/>
  <c r="AB23" i="1"/>
  <c r="AD23" i="1" s="1"/>
  <c r="AB27" i="1"/>
  <c r="AD27" i="1" s="1"/>
  <c r="AB31" i="1"/>
  <c r="AD31" i="1" s="1"/>
  <c r="AB36" i="1"/>
  <c r="AD36" i="1" s="1"/>
  <c r="AB40" i="1"/>
  <c r="AD40" i="1" s="1"/>
  <c r="AB44" i="1"/>
  <c r="AD44" i="1" s="1"/>
  <c r="AB48" i="1"/>
  <c r="AD48" i="1" s="1"/>
  <c r="AB52" i="1"/>
  <c r="AD52" i="1" s="1"/>
  <c r="AB56" i="1"/>
  <c r="AD56" i="1" s="1"/>
  <c r="AB60" i="1"/>
  <c r="AD60" i="1" s="1"/>
  <c r="AB64" i="1"/>
  <c r="AD64" i="1" s="1"/>
  <c r="AB68" i="1"/>
  <c r="AD68" i="1" s="1"/>
  <c r="AB72" i="1"/>
  <c r="AD72" i="1" s="1"/>
  <c r="AB76" i="1"/>
  <c r="AD76" i="1" s="1"/>
  <c r="AB80" i="1"/>
  <c r="AD80" i="1" s="1"/>
  <c r="AB84" i="1"/>
  <c r="AD84" i="1" s="1"/>
  <c r="AB93" i="1"/>
  <c r="AD93" i="1" s="1"/>
  <c r="AB97" i="1"/>
  <c r="AD97" i="1" s="1"/>
  <c r="AB101" i="1"/>
  <c r="AD101" i="1" s="1"/>
  <c r="AB102" i="1"/>
  <c r="AD102" i="1" s="1"/>
  <c r="AB43" i="1"/>
  <c r="AD43" i="1" s="1"/>
  <c r="AB51" i="1"/>
  <c r="AD51" i="1" s="1"/>
  <c r="AB59" i="1"/>
  <c r="AD59" i="1" s="1"/>
  <c r="AB66" i="1"/>
  <c r="AD66" i="1" s="1"/>
  <c r="AB79" i="1"/>
  <c r="AD79" i="1" s="1"/>
  <c r="AB83" i="1"/>
  <c r="AD83" i="1" s="1"/>
  <c r="AB103" i="1"/>
  <c r="AD103" i="1" s="1"/>
  <c r="AB3" i="1"/>
  <c r="AD3" i="1" s="1"/>
  <c r="AB24" i="1"/>
  <c r="AD24" i="1" s="1"/>
  <c r="AA43" i="2"/>
  <c r="AE43" i="2" s="1"/>
  <c r="AL43" i="2" s="1"/>
  <c r="AA47" i="2"/>
  <c r="AE47" i="2" s="1"/>
  <c r="AL47" i="2" s="1"/>
  <c r="AA49" i="2"/>
  <c r="AE49" i="2" s="1"/>
  <c r="AL49" i="2" s="1"/>
  <c r="AA68" i="2"/>
  <c r="AE68" i="2" s="1"/>
  <c r="AL68" i="2" s="1"/>
  <c r="AA97" i="2"/>
  <c r="AE97" i="2" s="1"/>
  <c r="AL97" i="2" s="1"/>
  <c r="AA52" i="2"/>
  <c r="AE52" i="2" s="1"/>
  <c r="AL52" i="2" s="1"/>
  <c r="AA45" i="2"/>
  <c r="AE45" i="2" s="1"/>
  <c r="AL45" i="2" s="1"/>
  <c r="AA99" i="2"/>
  <c r="AE99" i="2" s="1"/>
  <c r="AL99" i="2" s="1"/>
  <c r="AA102" i="2"/>
  <c r="AE102" i="2" s="1"/>
  <c r="AL102" i="2" s="1"/>
  <c r="AA27" i="2"/>
  <c r="AE27" i="2" s="1"/>
  <c r="AL27" i="2" s="1"/>
  <c r="AA75" i="2"/>
  <c r="AE75" i="2" s="1"/>
  <c r="AL75" i="2" s="1"/>
  <c r="AA30" i="2"/>
  <c r="AE30" i="2" s="1"/>
  <c r="AL30" i="2" s="1"/>
  <c r="AA107" i="2"/>
  <c r="AE107" i="2" s="1"/>
  <c r="AL107" i="2" s="1"/>
  <c r="AA50" i="2"/>
  <c r="AE50" i="2" s="1"/>
  <c r="AL50" i="2" s="1"/>
  <c r="AA54" i="2"/>
  <c r="AE54" i="2" s="1"/>
  <c r="AL54" i="2" s="1"/>
  <c r="AA57" i="2"/>
  <c r="AE57" i="2" s="1"/>
  <c r="AL57" i="2" s="1"/>
  <c r="AA81" i="2"/>
  <c r="AE81" i="2" s="1"/>
  <c r="AL81" i="2" s="1"/>
  <c r="AA85" i="2"/>
  <c r="AE85" i="2" s="1"/>
  <c r="AL85" i="2" s="1"/>
  <c r="AA62" i="2"/>
  <c r="AE62" i="2" s="1"/>
  <c r="AL62" i="2" s="1"/>
  <c r="AA90" i="2"/>
  <c r="AE90" i="2" s="1"/>
  <c r="AL90" i="2" s="1"/>
  <c r="AA11" i="2"/>
  <c r="AE11" i="2" s="1"/>
  <c r="AL11" i="2" s="1"/>
  <c r="AA67" i="2"/>
  <c r="AE67" i="2" s="1"/>
  <c r="AL67" i="2" s="1"/>
  <c r="AA95" i="2"/>
  <c r="AE95" i="2" s="1"/>
  <c r="AL95" i="2" s="1"/>
  <c r="AA69" i="2"/>
  <c r="AE69" i="2" s="1"/>
  <c r="AL69" i="2" s="1"/>
  <c r="I33" i="2"/>
  <c r="U33" i="2"/>
  <c r="AA70" i="2"/>
  <c r="AE70" i="2" s="1"/>
  <c r="AL70" i="2" s="1"/>
  <c r="V60" i="2"/>
  <c r="Q111" i="2"/>
  <c r="K111" i="2"/>
  <c r="N111" i="2"/>
  <c r="O60" i="2"/>
  <c r="J60" i="2"/>
  <c r="J111" i="2" s="1"/>
  <c r="V86" i="2"/>
  <c r="R33" i="2"/>
  <c r="L60" i="2"/>
  <c r="L111" i="2" s="1"/>
  <c r="AA34" i="2"/>
  <c r="AE34" i="2" s="1"/>
  <c r="AL34" i="2" s="1"/>
  <c r="AA89" i="2"/>
  <c r="AE89" i="2" s="1"/>
  <c r="AL89" i="2" s="1"/>
  <c r="AA9" i="2"/>
  <c r="AE9" i="2" s="1"/>
  <c r="AL9" i="2" s="1"/>
  <c r="AA10" i="2"/>
  <c r="AE10" i="2" s="1"/>
  <c r="AL10" i="2" s="1"/>
  <c r="AA51" i="2"/>
  <c r="AE51" i="2" s="1"/>
  <c r="AL51" i="2" s="1"/>
  <c r="AA58" i="2"/>
  <c r="AE58" i="2" s="1"/>
  <c r="AL58" i="2" s="1"/>
  <c r="AA82" i="2"/>
  <c r="AE82" i="2" s="1"/>
  <c r="AL82" i="2" s="1"/>
  <c r="AA32" i="2"/>
  <c r="AE32" i="2" s="1"/>
  <c r="AL32" i="2" s="1"/>
  <c r="W60" i="2"/>
  <c r="W86" i="2" s="1"/>
  <c r="Q60" i="2"/>
  <c r="K60" i="2"/>
  <c r="F60" i="2"/>
  <c r="F111" i="2" s="1"/>
  <c r="Q86" i="2"/>
  <c r="K86" i="2"/>
  <c r="F86" i="2"/>
  <c r="Z60" i="2"/>
  <c r="P60" i="2"/>
  <c r="P86" i="2" s="1"/>
  <c r="V111" i="2"/>
  <c r="L33" i="2"/>
  <c r="Y33" i="2"/>
  <c r="AA44" i="2"/>
  <c r="AE44" i="2" s="1"/>
  <c r="AL44" i="2" s="1"/>
  <c r="L86" i="2"/>
  <c r="Y86" i="2"/>
  <c r="T60" i="2"/>
  <c r="T111" i="2" s="1"/>
  <c r="N60" i="2"/>
  <c r="T86" i="2"/>
  <c r="N86" i="2"/>
  <c r="E60" i="2"/>
  <c r="E86" i="2" s="1"/>
  <c r="E111" i="2" s="1"/>
  <c r="J86" i="2"/>
  <c r="O33" i="2"/>
  <c r="Z33" i="2"/>
  <c r="I60" i="2"/>
  <c r="U60" i="2"/>
  <c r="AA25" i="2"/>
  <c r="AE25" i="2" s="1"/>
  <c r="AL25" i="2" s="1"/>
  <c r="O86" i="2"/>
  <c r="O111" i="2" s="1"/>
  <c r="Z86" i="2"/>
  <c r="Z111" i="2" s="1"/>
  <c r="AA110" i="2"/>
  <c r="AE110" i="2" s="1"/>
  <c r="AL110" i="2" s="1"/>
  <c r="X60" i="2"/>
  <c r="X111" i="2" s="1"/>
  <c r="S60" i="2"/>
  <c r="S111" i="2" s="1"/>
  <c r="M60" i="2"/>
  <c r="M111" i="2" s="1"/>
  <c r="X86" i="2"/>
  <c r="S86" i="2"/>
  <c r="M86" i="2"/>
  <c r="AA4" i="2"/>
  <c r="AE4" i="2" s="1"/>
  <c r="AL4" i="2" s="1"/>
  <c r="AA36" i="2"/>
  <c r="AE36" i="2" s="1"/>
  <c r="AL36" i="2" s="1"/>
  <c r="AA93" i="2"/>
  <c r="AE93" i="2" s="1"/>
  <c r="AL93" i="2" s="1"/>
  <c r="AA98" i="2"/>
  <c r="AE98" i="2" s="1"/>
  <c r="AL98" i="2" s="1"/>
  <c r="AA16" i="2"/>
  <c r="AE16" i="2" s="1"/>
  <c r="AL16" i="2" s="1"/>
  <c r="AA73" i="2"/>
  <c r="AE73" i="2" s="1"/>
  <c r="AL73" i="2" s="1"/>
  <c r="AA19" i="2"/>
  <c r="AE19" i="2" s="1"/>
  <c r="AL19" i="2" s="1"/>
  <c r="AA48" i="2"/>
  <c r="AE48" i="2" s="1"/>
  <c r="AL48" i="2" s="1"/>
  <c r="AA23" i="2"/>
  <c r="AE23" i="2" s="1"/>
  <c r="AL23" i="2" s="1"/>
  <c r="AA28" i="2"/>
  <c r="AE28" i="2" s="1"/>
  <c r="AL28" i="2" s="1"/>
  <c r="AA77" i="2"/>
  <c r="AE77" i="2" s="1"/>
  <c r="AL77" i="2" s="1"/>
  <c r="AA83" i="2"/>
  <c r="AE83" i="2" s="1"/>
  <c r="AL83" i="2" s="1"/>
  <c r="AA84" i="2"/>
  <c r="AE84" i="2" s="1"/>
  <c r="AL84" i="2" s="1"/>
  <c r="Y60" i="2"/>
  <c r="AA5" i="2"/>
  <c r="AE5" i="2" s="1"/>
  <c r="AL5" i="2" s="1"/>
  <c r="AA64" i="2"/>
  <c r="AE64" i="2" s="1"/>
  <c r="AL64" i="2" s="1"/>
  <c r="AA39" i="2"/>
  <c r="AE39" i="2" s="1"/>
  <c r="AL39" i="2" s="1"/>
  <c r="AA63" i="2"/>
  <c r="AE63" i="2" s="1"/>
  <c r="AL63" i="2" s="1"/>
  <c r="AA8" i="2"/>
  <c r="AE8" i="2" s="1"/>
  <c r="AL8" i="2" s="1"/>
  <c r="AA65" i="2"/>
  <c r="AE65" i="2" s="1"/>
  <c r="AL65" i="2" s="1"/>
  <c r="AA37" i="2"/>
  <c r="AE37" i="2" s="1"/>
  <c r="AL37" i="2" s="1"/>
  <c r="AA38" i="2"/>
  <c r="AE38" i="2" s="1"/>
  <c r="AL38" i="2" s="1"/>
  <c r="AA94" i="2"/>
  <c r="AE94" i="2" s="1"/>
  <c r="AL94" i="2" s="1"/>
  <c r="AA13" i="2"/>
  <c r="AE13" i="2" s="1"/>
  <c r="AL13" i="2" s="1"/>
  <c r="AA71" i="2"/>
  <c r="AE71" i="2" s="1"/>
  <c r="AL71" i="2" s="1"/>
  <c r="AA17" i="2"/>
  <c r="AE17" i="2" s="1"/>
  <c r="AL17" i="2" s="1"/>
  <c r="AA20" i="2"/>
  <c r="AE20" i="2" s="1"/>
  <c r="AL20" i="2" s="1"/>
  <c r="AA24" i="2"/>
  <c r="AE24" i="2" s="1"/>
  <c r="AL24" i="2" s="1"/>
  <c r="AA76" i="2"/>
  <c r="AA109" i="2"/>
  <c r="AE109" i="2" s="1"/>
  <c r="AL109" i="2" s="1"/>
  <c r="AA80" i="2"/>
  <c r="AE80" i="2" s="1"/>
  <c r="AL80" i="2" s="1"/>
  <c r="AA53" i="2"/>
  <c r="AE53" i="2" s="1"/>
  <c r="AL53" i="2" s="1"/>
  <c r="AA35" i="2"/>
  <c r="AE35" i="2" s="1"/>
  <c r="AL35" i="2" s="1"/>
  <c r="AA18" i="2"/>
  <c r="AE18" i="2" s="1"/>
  <c r="AL18" i="2" s="1"/>
  <c r="AA22" i="2"/>
  <c r="AE22" i="2" s="1"/>
  <c r="AL22" i="2" s="1"/>
  <c r="AA29" i="2"/>
  <c r="AE29" i="2" s="1"/>
  <c r="AL29" i="2" s="1"/>
  <c r="AA74" i="2"/>
  <c r="AE74" i="2" s="1"/>
  <c r="AL74" i="2" s="1"/>
  <c r="AA108" i="2"/>
  <c r="AE108" i="2" s="1"/>
  <c r="AL108" i="2" s="1"/>
  <c r="AA61" i="2"/>
  <c r="AE61" i="2" s="1"/>
  <c r="AL61" i="2" s="1"/>
  <c r="AA92" i="2"/>
  <c r="AE92" i="2" s="1"/>
  <c r="AL92" i="2" s="1"/>
  <c r="AA21" i="2"/>
  <c r="AE21" i="2" s="1"/>
  <c r="AL21" i="2" s="1"/>
  <c r="AA106" i="2"/>
  <c r="AE106" i="2" s="1"/>
  <c r="AL106" i="2" s="1"/>
  <c r="AA56" i="2"/>
  <c r="AE56" i="2" s="1"/>
  <c r="AL56" i="2" s="1"/>
  <c r="AA31" i="2"/>
  <c r="AE31" i="2" s="1"/>
  <c r="AL31" i="2" s="1"/>
  <c r="AA87" i="2"/>
  <c r="AA6" i="2"/>
  <c r="AE6" i="2" s="1"/>
  <c r="AL6" i="2" s="1"/>
  <c r="AA88" i="2"/>
  <c r="AE88" i="2" s="1"/>
  <c r="AL88" i="2" s="1"/>
  <c r="AA7" i="2"/>
  <c r="AE7" i="2" s="1"/>
  <c r="AL7" i="2" s="1"/>
  <c r="AA91" i="2"/>
  <c r="AE91" i="2" s="1"/>
  <c r="AL91" i="2" s="1"/>
  <c r="AA66" i="2"/>
  <c r="AE66" i="2" s="1"/>
  <c r="AL66" i="2" s="1"/>
  <c r="AA12" i="2"/>
  <c r="AE12" i="2" s="1"/>
  <c r="AL12" i="2" s="1"/>
  <c r="AA96" i="2"/>
  <c r="AE96" i="2" s="1"/>
  <c r="AL96" i="2" s="1"/>
  <c r="AA14" i="2"/>
  <c r="AE14" i="2" s="1"/>
  <c r="AL14" i="2" s="1"/>
  <c r="AA15" i="2"/>
  <c r="AE15" i="2" s="1"/>
  <c r="AL15" i="2" s="1"/>
  <c r="AA101" i="2"/>
  <c r="AE101" i="2" s="1"/>
  <c r="AL101" i="2" s="1"/>
  <c r="AA41" i="2"/>
  <c r="AE41" i="2" s="1"/>
  <c r="AL41" i="2" s="1"/>
  <c r="AA103" i="2"/>
  <c r="AE103" i="2" s="1"/>
  <c r="AL103" i="2" s="1"/>
  <c r="AA104" i="2"/>
  <c r="AE104" i="2" s="1"/>
  <c r="AL104" i="2" s="1"/>
  <c r="AA26" i="2"/>
  <c r="AE26" i="2" s="1"/>
  <c r="AL26" i="2" s="1"/>
  <c r="AA105" i="2"/>
  <c r="AE105" i="2" s="1"/>
  <c r="AL105" i="2" s="1"/>
  <c r="AA78" i="2"/>
  <c r="AE78" i="2" s="1"/>
  <c r="AL78" i="2" s="1"/>
  <c r="AA79" i="2"/>
  <c r="AA55" i="2"/>
  <c r="AE55" i="2" s="1"/>
  <c r="AL55" i="2" s="1"/>
  <c r="AA59" i="2"/>
  <c r="AE59" i="2" s="1"/>
  <c r="AL59" i="2" s="1"/>
  <c r="AA3" i="2"/>
  <c r="L107" i="1"/>
  <c r="Y107" i="1"/>
  <c r="AB107" i="1" s="1"/>
  <c r="AB10" i="1"/>
  <c r="AD10" i="1" s="1"/>
  <c r="AB12" i="1"/>
  <c r="AD12" i="1" s="1"/>
  <c r="AB14" i="1"/>
  <c r="AD14" i="1" s="1"/>
  <c r="AB16" i="1"/>
  <c r="AD16" i="1" s="1"/>
  <c r="AB18" i="1"/>
  <c r="AD18" i="1" s="1"/>
  <c r="AB26" i="1"/>
  <c r="AD26" i="1" s="1"/>
  <c r="AB35" i="1"/>
  <c r="AD35" i="1" s="1"/>
  <c r="AB37" i="1"/>
  <c r="AD37" i="1" s="1"/>
  <c r="AB45" i="1"/>
  <c r="AD45" i="1" s="1"/>
  <c r="AB53" i="1"/>
  <c r="AD53" i="1" s="1"/>
  <c r="AB61" i="1"/>
  <c r="AD61" i="1" s="1"/>
  <c r="AB69" i="1"/>
  <c r="AD69" i="1" s="1"/>
  <c r="AB77" i="1"/>
  <c r="AD77" i="1" s="1"/>
  <c r="AB85" i="1"/>
  <c r="AD85" i="1" s="1"/>
  <c r="AB90" i="1"/>
  <c r="AD90" i="1" s="1"/>
  <c r="AB92" i="1"/>
  <c r="AD92" i="1" s="1"/>
  <c r="AB100" i="1"/>
  <c r="AD100" i="1" s="1"/>
  <c r="AB105" i="1"/>
  <c r="AD105" i="1" s="1"/>
  <c r="R107" i="1"/>
  <c r="AB6" i="1"/>
  <c r="AD6" i="1" s="1"/>
  <c r="AB22" i="1"/>
  <c r="AD22" i="1" s="1"/>
  <c r="AB30" i="1"/>
  <c r="AD30" i="1" s="1"/>
  <c r="AB41" i="1"/>
  <c r="AD41" i="1" s="1"/>
  <c r="AB49" i="1"/>
  <c r="AD49" i="1" s="1"/>
  <c r="AB57" i="1"/>
  <c r="AD57" i="1" s="1"/>
  <c r="AB65" i="1"/>
  <c r="AD65" i="1" s="1"/>
  <c r="AB73" i="1"/>
  <c r="AD73" i="1" s="1"/>
  <c r="AB81" i="1"/>
  <c r="AD81" i="1" s="1"/>
  <c r="AB96" i="1"/>
  <c r="AD96" i="1" s="1"/>
  <c r="AB104" i="1"/>
  <c r="AD104" i="1" s="1"/>
  <c r="AB2" i="1"/>
  <c r="AD2" i="1" s="1"/>
  <c r="AB88" i="1"/>
  <c r="AD88" i="1" s="1"/>
  <c r="I107" i="1"/>
  <c r="U107" i="1"/>
  <c r="AB21" i="1"/>
  <c r="AD21" i="1" s="1"/>
  <c r="AB25" i="1"/>
  <c r="AD25" i="1" s="1"/>
  <c r="AE76" i="2" l="1"/>
  <c r="AL76" i="2" s="1"/>
  <c r="AD107" i="1"/>
  <c r="AL60" i="2"/>
  <c r="K2" i="2"/>
  <c r="X2" i="2"/>
  <c r="N2" i="2"/>
  <c r="Q2" i="2"/>
  <c r="V2" i="2"/>
  <c r="Y111" i="2"/>
  <c r="Y2" i="2" s="1"/>
  <c r="S2" i="2"/>
  <c r="E2" i="2"/>
  <c r="Z2" i="2"/>
  <c r="L2" i="2"/>
  <c r="R60" i="2"/>
  <c r="F2" i="2"/>
  <c r="O2" i="2"/>
  <c r="M2" i="2"/>
  <c r="T2" i="2"/>
  <c r="J2" i="2"/>
  <c r="R86" i="2"/>
  <c r="R111" i="2"/>
  <c r="I86" i="2"/>
  <c r="I111" i="2" s="1"/>
  <c r="P111" i="2"/>
  <c r="P2" i="2" s="1"/>
  <c r="W111" i="2"/>
  <c r="W2" i="2" s="1"/>
  <c r="U86" i="2"/>
  <c r="U111" i="2" s="1"/>
  <c r="AE87" i="2"/>
  <c r="AL87" i="2" s="1"/>
  <c r="AL111" i="2" s="1"/>
  <c r="AE79" i="2"/>
  <c r="AL79" i="2" s="1"/>
  <c r="AA86" i="2"/>
  <c r="AE3" i="2"/>
  <c r="AA33" i="2"/>
  <c r="AA60" i="2"/>
  <c r="AL86" i="2" l="1"/>
  <c r="AE33" i="2"/>
  <c r="AL3" i="2"/>
  <c r="AL33" i="2" s="1"/>
  <c r="R2" i="2"/>
  <c r="AA111" i="2"/>
  <c r="AA2" i="2" s="1"/>
  <c r="I2" i="2"/>
  <c r="AE60" i="2"/>
  <c r="U2" i="2"/>
  <c r="AE111" i="2"/>
  <c r="AE86" i="2"/>
  <c r="AE2" i="2" l="1"/>
  <c r="AL2" i="2" s="1"/>
</calcChain>
</file>

<file path=xl/sharedStrings.xml><?xml version="1.0" encoding="utf-8"?>
<sst xmlns="http://schemas.openxmlformats.org/spreadsheetml/2006/main" count="771" uniqueCount="315">
  <si>
    <t>Local Extension Unit</t>
  </si>
  <si>
    <t>County</t>
  </si>
  <si>
    <t>Area</t>
  </si>
  <si>
    <t>Organized Community Club Members</t>
  </si>
  <si>
    <t>Organized In-School Club Group Enrollments</t>
  </si>
  <si>
    <t>Organized After School Club Members</t>
  </si>
  <si>
    <t>Organized After School Club Group Enrollments</t>
  </si>
  <si>
    <t>Total After School Club</t>
  </si>
  <si>
    <t>Military Club Members</t>
  </si>
  <si>
    <t>Military Club Group Enrollments</t>
  </si>
  <si>
    <t>Total Military Club</t>
  </si>
  <si>
    <t>Total Club Members</t>
  </si>
  <si>
    <t>Total Club Group Enrollments</t>
  </si>
  <si>
    <t>Total Organized Club</t>
  </si>
  <si>
    <t>Special Interest/Short-Term Members</t>
  </si>
  <si>
    <t>Special Interest/Short-Term Group Enrollments</t>
  </si>
  <si>
    <t>Total Special Interest/Short Term Programs</t>
  </si>
  <si>
    <t>Overnight Camping Group Enrollments</t>
  </si>
  <si>
    <t>Day Camping Group Enrollments</t>
  </si>
  <si>
    <t>Total Camping Group Enrollments</t>
  </si>
  <si>
    <t>School Enrichment Group Enrollments</t>
  </si>
  <si>
    <t>Individual Study Members</t>
  </si>
  <si>
    <t>After-School Care Group Enrollments</t>
  </si>
  <si>
    <t>TOTAL Members</t>
  </si>
  <si>
    <t>TOTAL Group Enrollments</t>
  </si>
  <si>
    <t>GRAND TOTAL with DUPLICATES</t>
  </si>
  <si>
    <t>Total DUPLICATES</t>
  </si>
  <si>
    <t>GRAND TOTAL without duplicates</t>
  </si>
  <si>
    <t>Atchison County</t>
  </si>
  <si>
    <t>Atchison</t>
  </si>
  <si>
    <t>NE</t>
  </si>
  <si>
    <t>Barber County</t>
  </si>
  <si>
    <t>Barber</t>
  </si>
  <si>
    <t>SW</t>
  </si>
  <si>
    <t>Barton County</t>
  </si>
  <si>
    <t>Barton</t>
  </si>
  <si>
    <t>NW</t>
  </si>
  <si>
    <t>Brown County</t>
  </si>
  <si>
    <t>Brown</t>
  </si>
  <si>
    <t>Butler County</t>
  </si>
  <si>
    <t>Butler</t>
  </si>
  <si>
    <t>SE</t>
  </si>
  <si>
    <t>Central Kansas District, Minneapolis</t>
  </si>
  <si>
    <t>Ottawa</t>
  </si>
  <si>
    <t>Central Kansas District, Salina</t>
  </si>
  <si>
    <t>Saline</t>
  </si>
  <si>
    <t>Cherokee County</t>
  </si>
  <si>
    <t>Cherokee</t>
  </si>
  <si>
    <t>Clark County</t>
  </si>
  <si>
    <t>Clark</t>
  </si>
  <si>
    <t>Coffey County</t>
  </si>
  <si>
    <t>Coffey</t>
  </si>
  <si>
    <t>Comanche County</t>
  </si>
  <si>
    <t>Comanche</t>
  </si>
  <si>
    <t>Cowley County</t>
  </si>
  <si>
    <t>Cowley</t>
  </si>
  <si>
    <t>Dickinson County</t>
  </si>
  <si>
    <t>Dickinson</t>
  </si>
  <si>
    <t>Doniphan County</t>
  </si>
  <si>
    <t>Doniphan</t>
  </si>
  <si>
    <t>Douglas County</t>
  </si>
  <si>
    <t>Douglas</t>
  </si>
  <si>
    <t>Edwards County</t>
  </si>
  <si>
    <t>Edwards</t>
  </si>
  <si>
    <t>Ellis County</t>
  </si>
  <si>
    <t>Ellis</t>
  </si>
  <si>
    <t>Finney County</t>
  </si>
  <si>
    <t>Finney</t>
  </si>
  <si>
    <t>Flint Hills District, Cottonwood Falls</t>
  </si>
  <si>
    <t>Chase</t>
  </si>
  <si>
    <t>Flint Hills District, Council Grove</t>
  </si>
  <si>
    <t>Morris</t>
  </si>
  <si>
    <t>Ford County</t>
  </si>
  <si>
    <t>Ford</t>
  </si>
  <si>
    <t>Frontier District, Garnett</t>
  </si>
  <si>
    <t>Anderson</t>
  </si>
  <si>
    <t>Frontier District, Lyndon</t>
  </si>
  <si>
    <t>Osage</t>
  </si>
  <si>
    <t>Frontier District, Ottawa</t>
  </si>
  <si>
    <t>Franklin</t>
  </si>
  <si>
    <t>Geary County</t>
  </si>
  <si>
    <t>Geary</t>
  </si>
  <si>
    <t>Golden Prairie District, Gove</t>
  </si>
  <si>
    <t>Gove</t>
  </si>
  <si>
    <t>Golden Prairie District, Oakley</t>
  </si>
  <si>
    <t>Logan</t>
  </si>
  <si>
    <t>Golden Prairie District, Wakeeney</t>
  </si>
  <si>
    <t>Trego</t>
  </si>
  <si>
    <t>Graham County</t>
  </si>
  <si>
    <t>Graham</t>
  </si>
  <si>
    <t>Grant County</t>
  </si>
  <si>
    <t>Grant</t>
  </si>
  <si>
    <t>Gray County</t>
  </si>
  <si>
    <t>Gray</t>
  </si>
  <si>
    <t>Greeley County</t>
  </si>
  <si>
    <t>Greeley</t>
  </si>
  <si>
    <t>Greenwood County</t>
  </si>
  <si>
    <t>Greenwood</t>
  </si>
  <si>
    <t>Hamilton County</t>
  </si>
  <si>
    <t>Hamilton</t>
  </si>
  <si>
    <t>Harper County</t>
  </si>
  <si>
    <t>Harper</t>
  </si>
  <si>
    <t>Harvey County</t>
  </si>
  <si>
    <t>Harvey</t>
  </si>
  <si>
    <t>Haskell County</t>
  </si>
  <si>
    <t>Haskell</t>
  </si>
  <si>
    <t>Hodgeman County</t>
  </si>
  <si>
    <t>Hodgeman</t>
  </si>
  <si>
    <t>Johnson County</t>
  </si>
  <si>
    <t>Johnson</t>
  </si>
  <si>
    <t>Kearny County</t>
  </si>
  <si>
    <t>Kearny</t>
  </si>
  <si>
    <t>Kingman County</t>
  </si>
  <si>
    <t>Kingman</t>
  </si>
  <si>
    <t>Kiowa County</t>
  </si>
  <si>
    <t>Kiowa</t>
  </si>
  <si>
    <t>Leavenworth County</t>
  </si>
  <si>
    <t>Leavenworth</t>
  </si>
  <si>
    <t>Lyon County</t>
  </si>
  <si>
    <t>Lyon</t>
  </si>
  <si>
    <t>Marais des Cygnes District, Mound City</t>
  </si>
  <si>
    <t>Linn</t>
  </si>
  <si>
    <t>Marais des Cygnes District, Paola</t>
  </si>
  <si>
    <t>Miami</t>
  </si>
  <si>
    <t>Marion County</t>
  </si>
  <si>
    <t>Marion</t>
  </si>
  <si>
    <t>Marshall County</t>
  </si>
  <si>
    <t>Marshall</t>
  </si>
  <si>
    <t>McPherson County</t>
  </si>
  <si>
    <t>McPherson</t>
  </si>
  <si>
    <t>Meade County</t>
  </si>
  <si>
    <t>Meade</t>
  </si>
  <si>
    <t>Meadowlark District, Holton</t>
  </si>
  <si>
    <t>Jackson</t>
  </si>
  <si>
    <t>Meadowlark District, Oskaloosa</t>
  </si>
  <si>
    <t>Jefferson</t>
  </si>
  <si>
    <t>Meadowlark District, Seneca</t>
  </si>
  <si>
    <t>Nemaha</t>
  </si>
  <si>
    <t>Midway District, Ellsworth</t>
  </si>
  <si>
    <t>Ellsworth</t>
  </si>
  <si>
    <t>Midway District, Russell</t>
  </si>
  <si>
    <t>Russell</t>
  </si>
  <si>
    <t>Morton County</t>
  </si>
  <si>
    <t>Morton</t>
  </si>
  <si>
    <t>Pawnee County</t>
  </si>
  <si>
    <t>Pawnee</t>
  </si>
  <si>
    <t>Phillips-Rooks District, Phillipsburg</t>
  </si>
  <si>
    <t>Phillips</t>
  </si>
  <si>
    <t>Phillips-Rooks District, Stockton</t>
  </si>
  <si>
    <t>Rooks</t>
  </si>
  <si>
    <t>Post Rock District, Beloit</t>
  </si>
  <si>
    <t>Mitchell</t>
  </si>
  <si>
    <t>Post Rock District, Lincoln</t>
  </si>
  <si>
    <t>Lincoln</t>
  </si>
  <si>
    <t>Post Rock District, Mankato</t>
  </si>
  <si>
    <t>Jewell</t>
  </si>
  <si>
    <t>Post Rock District, Osborne</t>
  </si>
  <si>
    <t>Osborne</t>
  </si>
  <si>
    <t>Post Rock District, Smith Center</t>
  </si>
  <si>
    <t>Smith</t>
  </si>
  <si>
    <t>Pottawatomie County</t>
  </si>
  <si>
    <t>Pottawatomie</t>
  </si>
  <si>
    <t>Pratt County</t>
  </si>
  <si>
    <t>Pratt</t>
  </si>
  <si>
    <t>Rawlins County</t>
  </si>
  <si>
    <t>Rawlins</t>
  </si>
  <si>
    <t>Reno County</t>
  </si>
  <si>
    <t>Reno</t>
  </si>
  <si>
    <t>Rice County</t>
  </si>
  <si>
    <t>Rice</t>
  </si>
  <si>
    <t>Riley County</t>
  </si>
  <si>
    <t>Riley</t>
  </si>
  <si>
    <t>River Valley District, Belleville</t>
  </si>
  <si>
    <t>Republic</t>
  </si>
  <si>
    <t>River Valley District, Clay Center</t>
  </si>
  <si>
    <t>Clay</t>
  </si>
  <si>
    <t>River Valley District, Concordia</t>
  </si>
  <si>
    <t>Cloud</t>
  </si>
  <si>
    <t>River Valley District, Washington</t>
  </si>
  <si>
    <t>Washington</t>
  </si>
  <si>
    <t>Rolling Prairie District, Howard</t>
  </si>
  <si>
    <t>Elk</t>
  </si>
  <si>
    <t>Rolling Prairie District, Sedan</t>
  </si>
  <si>
    <t>Chautauqua</t>
  </si>
  <si>
    <t>Scott County</t>
  </si>
  <si>
    <t>Scott</t>
  </si>
  <si>
    <t>Sedgwick County</t>
  </si>
  <si>
    <t>Sedgwick</t>
  </si>
  <si>
    <t>Seward County</t>
  </si>
  <si>
    <t>Seward</t>
  </si>
  <si>
    <t>Shawnee County</t>
  </si>
  <si>
    <t>Shawnee</t>
  </si>
  <si>
    <t>Southwind District, Erie</t>
  </si>
  <si>
    <t>Neosho</t>
  </si>
  <si>
    <t>Southwind District, Fort Scott</t>
  </si>
  <si>
    <t>Bourbon</t>
  </si>
  <si>
    <t xml:space="preserve">Southwind District, Iola </t>
  </si>
  <si>
    <t>Allen</t>
  </si>
  <si>
    <t>Stafford County</t>
  </si>
  <si>
    <t>Stafford</t>
  </si>
  <si>
    <t>Stanton County</t>
  </si>
  <si>
    <t>Stanton</t>
  </si>
  <si>
    <t>Stevens County</t>
  </si>
  <si>
    <t>Stevens</t>
  </si>
  <si>
    <t>Sumner County</t>
  </si>
  <si>
    <t>Sumner</t>
  </si>
  <si>
    <t>Sunflower District, Goodland</t>
  </si>
  <si>
    <t>Sherman</t>
  </si>
  <si>
    <t>Sunflower District, Sharon Springs</t>
  </si>
  <si>
    <t>Wallace</t>
  </si>
  <si>
    <t>Sunflower District, St. Francis</t>
  </si>
  <si>
    <t>Cheyenne</t>
  </si>
  <si>
    <t>Thomas County</t>
  </si>
  <si>
    <t>Thomas</t>
  </si>
  <si>
    <t>Twin Creeks District, Hoxie</t>
  </si>
  <si>
    <t>Sheridan</t>
  </si>
  <si>
    <t>Twin Creeks District, Norton</t>
  </si>
  <si>
    <t>Norton</t>
  </si>
  <si>
    <t>Twin Creeks District, Oberlin</t>
  </si>
  <si>
    <t>Decatur</t>
  </si>
  <si>
    <t>Wabaunsee County</t>
  </si>
  <si>
    <t>Wabaunsee</t>
  </si>
  <si>
    <t>Walnut Creek District, Dighton</t>
  </si>
  <si>
    <t>Lane</t>
  </si>
  <si>
    <t>Walnut Creek District, LaCrosse</t>
  </si>
  <si>
    <t>Rush</t>
  </si>
  <si>
    <t>Walnut Creek District, Ness City</t>
  </si>
  <si>
    <t>Ness</t>
  </si>
  <si>
    <t>Wichita County</t>
  </si>
  <si>
    <t>Wichita</t>
  </si>
  <si>
    <t>Wildcat District, Altamont</t>
  </si>
  <si>
    <t>Labette</t>
  </si>
  <si>
    <t>Wildcat District, Girard</t>
  </si>
  <si>
    <t>Crawford</t>
  </si>
  <si>
    <t>Wildcat District, Independence</t>
  </si>
  <si>
    <t>Montgomery</t>
  </si>
  <si>
    <t>Wilson County</t>
  </si>
  <si>
    <t>Wilson</t>
  </si>
  <si>
    <t>Woodson County</t>
  </si>
  <si>
    <t>Woodson</t>
  </si>
  <si>
    <t>Wyandotte County</t>
  </si>
  <si>
    <t>Wyandotte</t>
  </si>
  <si>
    <t>State Totals</t>
  </si>
  <si>
    <t>X</t>
  </si>
  <si>
    <t>Northeast Area Total</t>
  </si>
  <si>
    <t>Northwest Area Total</t>
  </si>
  <si>
    <t>Southeast Area Total</t>
  </si>
  <si>
    <t>Southwest Area Total</t>
  </si>
  <si>
    <t>TOTALS</t>
  </si>
  <si>
    <t>2014 Census Population Estimate</t>
  </si>
  <si>
    <t>Percentage of Youth Under 18</t>
  </si>
  <si>
    <t>Day Camping</t>
  </si>
  <si>
    <t>Overnight Camping</t>
  </si>
  <si>
    <t>Total Camping</t>
  </si>
  <si>
    <t>School Enrichment</t>
  </si>
  <si>
    <t>Individual Study</t>
  </si>
  <si>
    <t>After-School Care</t>
  </si>
  <si>
    <t>Special Interest/Short Term Programs</t>
  </si>
  <si>
    <t>Special Interest/Short Term</t>
  </si>
  <si>
    <t>Military Club</t>
  </si>
  <si>
    <t>After School Club</t>
  </si>
  <si>
    <t>3,038,272</t>
  </si>
  <si>
    <t>Percent of Population Reached</t>
  </si>
  <si>
    <t>Youth under 18</t>
  </si>
  <si>
    <t>761,516</t>
  </si>
  <si>
    <t>d</t>
  </si>
  <si>
    <t>Number of 4-H Community Clubs</t>
  </si>
  <si>
    <t>Adult Volunteers</t>
  </si>
  <si>
    <t>Youth Volunteers</t>
  </si>
  <si>
    <t>Delivery Mode</t>
  </si>
  <si>
    <t>Community 4-H Club</t>
  </si>
  <si>
    <t>After-School 4-H Club</t>
  </si>
  <si>
    <t>Military 4-H Club</t>
  </si>
  <si>
    <t>School Aged Child Care Programs</t>
  </si>
  <si>
    <t>Participants</t>
  </si>
  <si>
    <t>*Includes duplicates</t>
  </si>
  <si>
    <t>Special</t>
  </si>
  <si>
    <t>Not in School</t>
  </si>
  <si>
    <t>Post High School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</si>
  <si>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</si>
  <si>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</si>
  <si>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</si>
  <si>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</si>
  <si>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</si>
  <si>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</si>
  <si>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</si>
  <si>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</si>
  <si>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</si>
  <si>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</si>
  <si>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</si>
  <si>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 xml:space="preserve">1st </t>
  </si>
  <si>
    <t>Kindergarten</t>
  </si>
  <si>
    <t>Number of Youth</t>
  </si>
  <si>
    <t>School Grade</t>
  </si>
  <si>
    <t>*No duplicates</t>
  </si>
  <si>
    <t>ETHNICITY</t>
  </si>
  <si>
    <t>TOTAL YOUTH</t>
  </si>
  <si>
    <t>Hispanic or Latino</t>
  </si>
  <si>
    <t>Not Hispanic or Latino</t>
  </si>
  <si>
    <t>Undetermined</t>
  </si>
  <si>
    <t>Youth Indicating More Than One Race</t>
  </si>
  <si>
    <t>White</t>
  </si>
  <si>
    <t>Native Hawaiian or other Pacific Islander</t>
  </si>
  <si>
    <t>Black or African American</t>
  </si>
  <si>
    <t>Asian</t>
  </si>
  <si>
    <t>American Indian or Alaskan Native</t>
  </si>
  <si>
    <t>RACE</t>
  </si>
  <si>
    <t>Total</t>
  </si>
  <si>
    <t>Female</t>
  </si>
  <si>
    <t>Male</t>
  </si>
  <si>
    <t>Central cities of over 50,000</t>
  </si>
  <si>
    <t>Suburbs of cities of over 50,000</t>
  </si>
  <si>
    <t>Towns and cities (10,000-50,000), and their suburbs</t>
  </si>
  <si>
    <t>Towns of under 10,000 and rural non-farm</t>
  </si>
  <si>
    <t>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</si>
</sst>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CC66F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.75"/>
      <color rgb="FFFFFFFF"/>
      <name val="Arial"/>
      <family val="2"/>
    </font>
    <font>
      <sz val="9.75"/>
      <color rgb="FF000000"/>
      <name val="Arial"/>
      <family val="2"/>
    </font>
    <font>
      <sz val="9.75"/>
      <color rgb="FFFFFFFF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b/>
      <sz val="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CC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484D5"/>
      </patternFill>
    </fill>
    <fill>
      <patternFill patternType="solid">
        <fgColor rgb="FFC4DC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1" xfId="0" applyFont="1" applyFill="1" applyBorder="1" applyAlignment="1">
      <alignment horizontal="left" textRotation="60" wrapText="1" shrinkToFit="1"/>
    </xf>
    <xf numFmtId="0" fontId="2" fillId="0" borderId="1" xfId="0" applyFont="1" applyFill="1" applyBorder="1" applyAlignment="1">
      <alignment horizontal="left" textRotation="60" wrapText="1" shrinkToFit="1"/>
    </xf>
    <xf numFmtId="0" fontId="2" fillId="3" borderId="1" xfId="0" applyFont="1" applyFill="1" applyBorder="1" applyAlignment="1">
      <alignment horizontal="left" textRotation="60" wrapText="1" shrinkToFit="1"/>
    </xf>
    <xf numFmtId="0" fontId="2" fillId="4" borderId="1" xfId="0" applyFont="1" applyFill="1" applyBorder="1" applyAlignment="1">
      <alignment horizontal="left" textRotation="60" wrapText="1" shrinkToFit="1"/>
    </xf>
    <xf numFmtId="0" fontId="2" fillId="4" borderId="2" xfId="0" applyFont="1" applyFill="1" applyBorder="1" applyAlignment="1">
      <alignment horizontal="left" textRotation="60" wrapText="1" shrinkToFit="1"/>
    </xf>
    <xf numFmtId="0" fontId="2" fillId="5" borderId="1" xfId="0" applyFont="1" applyFill="1" applyBorder="1" applyAlignment="1">
      <alignment horizontal="left" textRotation="60" wrapText="1" shrinkToFit="1"/>
    </xf>
    <xf numFmtId="0" fontId="2" fillId="6" borderId="1" xfId="0" applyFont="1" applyFill="1" applyBorder="1" applyAlignment="1">
      <alignment horizontal="left" textRotation="60" wrapText="1" shrinkToFit="1"/>
    </xf>
    <xf numFmtId="0" fontId="2" fillId="6" borderId="2" xfId="0" applyFont="1" applyFill="1" applyBorder="1" applyAlignment="1">
      <alignment horizontal="left" textRotation="60" wrapText="1" shrinkToFit="1"/>
    </xf>
    <xf numFmtId="0" fontId="2" fillId="7" borderId="1" xfId="0" applyFont="1" applyFill="1" applyBorder="1" applyAlignment="1">
      <alignment horizontal="left" textRotation="60" wrapText="1" shrinkToFit="1"/>
    </xf>
    <xf numFmtId="0" fontId="2" fillId="8" borderId="1" xfId="0" applyFont="1" applyFill="1" applyBorder="1" applyAlignment="1">
      <alignment horizontal="left" textRotation="60" wrapText="1" shrinkToFit="1"/>
    </xf>
    <xf numFmtId="0" fontId="2" fillId="10" borderId="1" xfId="0" applyFont="1" applyFill="1" applyBorder="1" applyAlignment="1">
      <alignment horizontal="left" textRotation="60" wrapText="1" shrinkToFit="1"/>
    </xf>
    <xf numFmtId="0" fontId="2" fillId="11" borderId="1" xfId="0" applyFont="1" applyFill="1" applyBorder="1" applyAlignment="1">
      <alignment horizontal="left" textRotation="60" wrapText="1"/>
    </xf>
    <xf numFmtId="0" fontId="2" fillId="12" borderId="1" xfId="0" applyFont="1" applyFill="1" applyBorder="1" applyAlignment="1">
      <alignment horizontal="left" textRotation="60" wrapText="1"/>
    </xf>
    <xf numFmtId="0" fontId="2" fillId="14" borderId="1" xfId="0" applyFont="1" applyFill="1" applyBorder="1" applyAlignment="1">
      <alignment horizontal="left" textRotation="60" wrapText="1"/>
    </xf>
    <xf numFmtId="0" fontId="2" fillId="0" borderId="0" xfId="0" applyFont="1" applyAlignment="1">
      <alignment horizontal="left" textRotation="45" wrapText="1"/>
    </xf>
    <xf numFmtId="0" fontId="3" fillId="2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shrinkToFit="1"/>
    </xf>
    <xf numFmtId="0" fontId="3" fillId="4" borderId="1" xfId="0" applyFont="1" applyFill="1" applyBorder="1" applyAlignment="1">
      <alignment horizontal="left" wrapText="1" shrinkToFit="1"/>
    </xf>
    <xf numFmtId="0" fontId="3" fillId="4" borderId="3" xfId="0" applyFont="1" applyFill="1" applyBorder="1" applyAlignment="1">
      <alignment horizontal="left" wrapText="1" shrinkToFit="1"/>
    </xf>
    <xf numFmtId="0" fontId="3" fillId="5" borderId="1" xfId="0" applyFont="1" applyFill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 shrinkToFit="1"/>
    </xf>
    <xf numFmtId="0" fontId="3" fillId="6" borderId="3" xfId="0" applyFont="1" applyFill="1" applyBorder="1" applyAlignment="1">
      <alignment horizontal="left" wrapText="1" shrinkToFit="1"/>
    </xf>
    <xf numFmtId="0" fontId="3" fillId="16" borderId="1" xfId="0" applyFont="1" applyFill="1" applyBorder="1" applyAlignment="1">
      <alignment horizontal="left" wrapText="1" shrinkToFit="1"/>
    </xf>
    <xf numFmtId="0" fontId="3" fillId="8" borderId="1" xfId="0" applyFont="1" applyFill="1" applyBorder="1" applyAlignment="1">
      <alignment horizontal="left" wrapText="1" shrinkToFit="1"/>
    </xf>
    <xf numFmtId="0" fontId="3" fillId="9" borderId="1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 wrapText="1" shrinkToFit="1"/>
    </xf>
    <xf numFmtId="0" fontId="3" fillId="10" borderId="1" xfId="0" applyFont="1" applyFill="1" applyBorder="1" applyAlignment="1">
      <alignment horizontal="left" wrapText="1" shrinkToFit="1"/>
    </xf>
    <xf numFmtId="0" fontId="3" fillId="11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13" borderId="0" xfId="0" applyFont="1" applyFill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3" fillId="17" borderId="1" xfId="0" applyFont="1" applyFill="1" applyBorder="1" applyAlignment="1">
      <alignment horizontal="left" wrapText="1"/>
    </xf>
    <xf numFmtId="0" fontId="4" fillId="17" borderId="1" xfId="0" applyFont="1" applyFill="1" applyBorder="1" applyAlignment="1">
      <alignment horizontal="left" wrapText="1"/>
    </xf>
    <xf numFmtId="0" fontId="4" fillId="18" borderId="1" xfId="0" applyFont="1" applyFill="1" applyBorder="1" applyAlignment="1">
      <alignment horizontal="left" wrapText="1"/>
    </xf>
    <xf numFmtId="0" fontId="4" fillId="18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 shrinkToFit="1"/>
    </xf>
    <xf numFmtId="0" fontId="4" fillId="17" borderId="4" xfId="0" applyFont="1" applyFill="1" applyBorder="1" applyAlignment="1">
      <alignment horizontal="left" wrapText="1"/>
    </xf>
    <xf numFmtId="0" fontId="4" fillId="15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 shrinkToFit="1"/>
    </xf>
    <xf numFmtId="0" fontId="3" fillId="4" borderId="4" xfId="0" applyFont="1" applyFill="1" applyBorder="1" applyAlignment="1">
      <alignment horizontal="left" wrapText="1" shrinkToFit="1"/>
    </xf>
    <xf numFmtId="0" fontId="3" fillId="4" borderId="0" xfId="0" applyFont="1" applyFill="1" applyBorder="1" applyAlignment="1">
      <alignment horizontal="left" wrapText="1" shrinkToFit="1"/>
    </xf>
    <xf numFmtId="0" fontId="3" fillId="5" borderId="4" xfId="0" applyFont="1" applyFill="1" applyBorder="1" applyAlignment="1">
      <alignment horizontal="left" wrapText="1" shrinkToFit="1"/>
    </xf>
    <xf numFmtId="0" fontId="3" fillId="6" borderId="4" xfId="0" applyFont="1" applyFill="1" applyBorder="1" applyAlignment="1">
      <alignment horizontal="left" wrapText="1" shrinkToFit="1"/>
    </xf>
    <xf numFmtId="0" fontId="3" fillId="6" borderId="0" xfId="0" applyFont="1" applyFill="1" applyBorder="1" applyAlignment="1">
      <alignment horizontal="left" wrapText="1" shrinkToFit="1"/>
    </xf>
    <xf numFmtId="0" fontId="3" fillId="16" borderId="4" xfId="0" applyFont="1" applyFill="1" applyBorder="1" applyAlignment="1">
      <alignment horizontal="left" wrapText="1" shrinkToFit="1"/>
    </xf>
    <xf numFmtId="0" fontId="3" fillId="8" borderId="4" xfId="0" applyFont="1" applyFill="1" applyBorder="1" applyAlignment="1">
      <alignment horizontal="left" wrapText="1" shrinkToFit="1"/>
    </xf>
    <xf numFmtId="0" fontId="3" fillId="10" borderId="4" xfId="0" applyFont="1" applyFill="1" applyBorder="1" applyAlignment="1">
      <alignment horizontal="left" wrapText="1" shrinkToFit="1"/>
    </xf>
    <xf numFmtId="0" fontId="3" fillId="11" borderId="4" xfId="0" applyFont="1" applyFill="1" applyBorder="1" applyAlignment="1">
      <alignment horizontal="left"/>
    </xf>
    <xf numFmtId="0" fontId="3" fillId="12" borderId="4" xfId="0" applyFont="1" applyFill="1" applyBorder="1" applyAlignment="1">
      <alignment horizontal="left"/>
    </xf>
    <xf numFmtId="0" fontId="3" fillId="13" borderId="0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6" xfId="0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 wrapText="1"/>
    </xf>
    <xf numFmtId="0" fontId="4" fillId="15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shrinkToFit="1"/>
    </xf>
    <xf numFmtId="0" fontId="3" fillId="4" borderId="6" xfId="0" applyFont="1" applyFill="1" applyBorder="1" applyAlignment="1">
      <alignment horizontal="left" wrapText="1" shrinkToFit="1"/>
    </xf>
    <xf numFmtId="0" fontId="3" fillId="5" borderId="6" xfId="0" applyFont="1" applyFill="1" applyBorder="1" applyAlignment="1">
      <alignment horizontal="left" wrapText="1" shrinkToFit="1"/>
    </xf>
    <xf numFmtId="0" fontId="3" fillId="6" borderId="6" xfId="0" applyFont="1" applyFill="1" applyBorder="1" applyAlignment="1">
      <alignment horizontal="left" wrapText="1" shrinkToFit="1"/>
    </xf>
    <xf numFmtId="0" fontId="3" fillId="16" borderId="6" xfId="0" applyFont="1" applyFill="1" applyBorder="1" applyAlignment="1">
      <alignment horizontal="left" wrapText="1" shrinkToFit="1"/>
    </xf>
    <xf numFmtId="0" fontId="3" fillId="8" borderId="6" xfId="0" applyFont="1" applyFill="1" applyBorder="1" applyAlignment="1">
      <alignment horizontal="left" wrapText="1" shrinkToFit="1"/>
    </xf>
    <xf numFmtId="0" fontId="3" fillId="10" borderId="6" xfId="0" applyFont="1" applyFill="1" applyBorder="1" applyAlignment="1">
      <alignment horizontal="left" wrapText="1" shrinkToFit="1"/>
    </xf>
    <xf numFmtId="0" fontId="3" fillId="11" borderId="6" xfId="0" applyFont="1" applyFill="1" applyBorder="1" applyAlignment="1">
      <alignment horizontal="left"/>
    </xf>
    <xf numFmtId="0" fontId="3" fillId="12" borderId="6" xfId="0" applyFont="1" applyFill="1" applyBorder="1" applyAlignment="1">
      <alignment horizontal="left"/>
    </xf>
    <xf numFmtId="0" fontId="3" fillId="14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3" fillId="17" borderId="1" xfId="0" applyFont="1" applyFill="1" applyBorder="1" applyAlignment="1">
      <alignment horizontal="left" wrapText="1" shrinkToFit="1"/>
    </xf>
    <xf numFmtId="0" fontId="3" fillId="17" borderId="3" xfId="0" applyFont="1" applyFill="1" applyBorder="1" applyAlignment="1">
      <alignment horizontal="left" wrapText="1" shrinkToFit="1"/>
    </xf>
    <xf numFmtId="0" fontId="2" fillId="17" borderId="1" xfId="0" applyFont="1" applyFill="1" applyBorder="1" applyAlignment="1">
      <alignment horizontal="left" textRotation="60" wrapText="1" shrinkToFit="1"/>
    </xf>
    <xf numFmtId="0" fontId="2" fillId="9" borderId="1" xfId="0" applyFont="1" applyFill="1" applyBorder="1" applyAlignment="1">
      <alignment horizontal="left" wrapText="1" shrinkToFit="1"/>
    </xf>
    <xf numFmtId="0" fontId="5" fillId="9" borderId="1" xfId="0" applyFont="1" applyFill="1" applyBorder="1" applyAlignment="1">
      <alignment horizontal="left" wrapText="1"/>
    </xf>
    <xf numFmtId="0" fontId="5" fillId="19" borderId="1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left" wrapText="1" shrinkToFit="1"/>
    </xf>
    <xf numFmtId="0" fontId="3" fillId="19" borderId="1" xfId="0" applyFont="1" applyFill="1" applyBorder="1" applyAlignment="1">
      <alignment horizontal="left" wrapText="1" shrinkToFit="1"/>
    </xf>
    <xf numFmtId="0" fontId="3" fillId="9" borderId="1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 wrapText="1" shrinkToFit="1"/>
    </xf>
    <xf numFmtId="0" fontId="2" fillId="19" borderId="1" xfId="0" applyFont="1" applyFill="1" applyBorder="1" applyAlignment="1">
      <alignment horizontal="left" wrapText="1" shrinkToFit="1"/>
    </xf>
    <xf numFmtId="0" fontId="2" fillId="13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textRotation="45" wrapText="1"/>
    </xf>
    <xf numFmtId="0" fontId="2" fillId="0" borderId="1" xfId="0" applyFont="1" applyFill="1" applyBorder="1" applyAlignment="1">
      <alignment horizontal="left" textRotation="60" wrapText="1"/>
    </xf>
    <xf numFmtId="0" fontId="2" fillId="0" borderId="0" xfId="0" applyFont="1" applyFill="1" applyAlignment="1">
      <alignment horizontal="left" textRotation="60" wrapText="1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left"/>
    </xf>
    <xf numFmtId="0" fontId="2" fillId="17" borderId="2" xfId="0" applyFont="1" applyFill="1" applyBorder="1" applyAlignment="1">
      <alignment horizontal="left" textRotation="60" wrapText="1" shrinkToFit="1"/>
    </xf>
    <xf numFmtId="0" fontId="3" fillId="17" borderId="4" xfId="0" applyFont="1" applyFill="1" applyBorder="1" applyAlignment="1">
      <alignment horizontal="left" wrapText="1" shrinkToFit="1"/>
    </xf>
    <xf numFmtId="0" fontId="3" fillId="17" borderId="0" xfId="0" applyFont="1" applyFill="1" applyBorder="1" applyAlignment="1">
      <alignment horizontal="left" wrapText="1" shrinkToFit="1"/>
    </xf>
    <xf numFmtId="0" fontId="3" fillId="17" borderId="6" xfId="0" applyFont="1" applyFill="1" applyBorder="1" applyAlignment="1">
      <alignment horizontal="left" wrapText="1" shrinkToFit="1"/>
    </xf>
    <xf numFmtId="165" fontId="3" fillId="0" borderId="1" xfId="1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5" fontId="2" fillId="9" borderId="1" xfId="1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49" fontId="2" fillId="9" borderId="1" xfId="1" applyNumberFormat="1" applyFont="1" applyFill="1" applyBorder="1" applyAlignment="1">
      <alignment horizontal="right" wrapText="1"/>
    </xf>
    <xf numFmtId="164" fontId="2" fillId="9" borderId="1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9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center" textRotation="60" wrapText="1"/>
    </xf>
    <xf numFmtId="164" fontId="2" fillId="0" borderId="1" xfId="0" applyNumberFormat="1" applyFont="1" applyBorder="1" applyAlignment="1">
      <alignment horizontal="center" textRotation="60" wrapText="1"/>
    </xf>
    <xf numFmtId="3" fontId="2" fillId="0" borderId="1" xfId="0" applyNumberFormat="1" applyFont="1" applyBorder="1" applyAlignment="1">
      <alignment horizontal="center" textRotation="60" wrapText="1"/>
    </xf>
    <xf numFmtId="0" fontId="2" fillId="0" borderId="0" xfId="0" applyFont="1" applyFill="1" applyAlignment="1">
      <alignment horizontal="left"/>
    </xf>
    <xf numFmtId="0" fontId="2" fillId="20" borderId="1" xfId="0" applyFont="1" applyFill="1" applyBorder="1" applyAlignment="1">
      <alignment horizontal="left" textRotation="60" wrapText="1"/>
    </xf>
    <xf numFmtId="0" fontId="3" fillId="20" borderId="1" xfId="0" applyFont="1" applyFill="1" applyBorder="1" applyAlignment="1">
      <alignment horizontal="left"/>
    </xf>
    <xf numFmtId="0" fontId="3" fillId="20" borderId="4" xfId="0" applyFont="1" applyFill="1" applyBorder="1" applyAlignment="1">
      <alignment horizontal="left"/>
    </xf>
    <xf numFmtId="0" fontId="3" fillId="20" borderId="0" xfId="0" applyFont="1" applyFill="1" applyAlignment="1">
      <alignment horizontal="left"/>
    </xf>
    <xf numFmtId="0" fontId="7" fillId="13" borderId="0" xfId="0" applyFont="1" applyFill="1" applyAlignment="1">
      <alignment horizontal="left" textRotation="60" wrapText="1"/>
    </xf>
    <xf numFmtId="0" fontId="2" fillId="0" borderId="1" xfId="0" applyFont="1" applyFill="1" applyBorder="1" applyAlignment="1">
      <alignment horizontal="center" textRotation="60" wrapText="1"/>
    </xf>
    <xf numFmtId="0" fontId="6" fillId="21" borderId="1" xfId="0" applyFont="1" applyFill="1" applyBorder="1" applyAlignment="1">
      <alignment horizontal="center" textRotation="60" wrapTex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" fillId="9" borderId="1" xfId="0" applyNumberFormat="1" applyFont="1" applyFill="1" applyBorder="1" applyAlignment="1">
      <alignment horizontal="left"/>
    </xf>
    <xf numFmtId="3" fontId="8" fillId="2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4" fillId="0" borderId="1" xfId="0" applyFont="1" applyBorder="1"/>
    <xf numFmtId="0" fontId="0" fillId="0" borderId="1" xfId="0" applyBorder="1"/>
    <xf numFmtId="0" fontId="13" fillId="23" borderId="10" xfId="0" applyFont="1" applyFill="1" applyBorder="1" applyAlignment="1">
      <alignment horizontal="center" vertical="center" wrapText="1" shrinkToFit="1"/>
    </xf>
    <xf numFmtId="0" fontId="13" fillId="23" borderId="11" xfId="0" applyFont="1" applyFill="1" applyBorder="1" applyAlignment="1">
      <alignment horizontal="center" vertical="center" wrapText="1" shrinkToFit="1"/>
    </xf>
    <xf numFmtId="0" fontId="14" fillId="24" borderId="12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5" fillId="23" borderId="11" xfId="0" applyFont="1" applyFill="1" applyBorder="1" applyAlignment="1">
      <alignment horizontal="center" vertical="center" wrapText="1" shrinkToFit="1"/>
    </xf>
    <xf numFmtId="0" fontId="15" fillId="23" borderId="10" xfId="0" applyFont="1" applyFill="1" applyBorder="1" applyAlignment="1">
      <alignment horizontal="center" vertical="center" wrapText="1" shrinkToFit="1"/>
    </xf>
    <xf numFmtId="0" fontId="16" fillId="23" borderId="10" xfId="0" applyFont="1" applyFill="1" applyBorder="1" applyAlignment="1">
      <alignment horizontal="center" vertical="center" wrapText="1" shrinkToFit="1"/>
    </xf>
    <xf numFmtId="0" fontId="16" fillId="23" borderId="11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2" fillId="25" borderId="7" xfId="0" applyFont="1" applyFill="1" applyBorder="1" applyAlignment="1">
      <alignment horizontal="left"/>
    </xf>
    <xf numFmtId="0" fontId="2" fillId="25" borderId="8" xfId="0" applyFont="1" applyFill="1" applyBorder="1" applyAlignment="1">
      <alignment horizontal="left"/>
    </xf>
    <xf numFmtId="0" fontId="2" fillId="25" borderId="9" xfId="0" applyFont="1" applyFill="1" applyBorder="1" applyAlignment="1">
      <alignment horizontal="left"/>
    </xf>
    <xf numFmtId="0" fontId="3" fillId="26" borderId="1" xfId="0" applyFont="1" applyFill="1" applyBorder="1" applyAlignment="1">
      <alignment horizontal="left"/>
    </xf>
    <xf numFmtId="0" fontId="3" fillId="26" borderId="4" xfId="0" applyFont="1" applyFill="1" applyBorder="1" applyAlignment="1">
      <alignment horizontal="left"/>
    </xf>
    <xf numFmtId="0" fontId="3" fillId="26" borderId="6" xfId="0" applyFont="1" applyFill="1" applyBorder="1" applyAlignment="1">
      <alignment horizontal="left"/>
    </xf>
    <xf numFmtId="0" fontId="2" fillId="26" borderId="8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left" textRotation="6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D604F"/>
      <color rgb="FFFF6600"/>
      <color rgb="FFCC66FF"/>
      <color rgb="FF9966FF"/>
      <color rgb="FF66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PARTIPANTS</a:t>
            </a:r>
            <a:r>
              <a:rPr lang="en-US" baseline="0"/>
              <a:t> BY DELIVERY MODE	</a:t>
            </a:r>
            <a:endParaRPr lang="en-US"/>
          </a:p>
        </c:rich>
      </c:tx>
      <c:layout>
        <c:manualLayout>
          <c:xMode val="edge"/>
          <c:yMode val="edge"/>
          <c:x val="1.0297482837528604E-2"/>
          <c:y val="1.7828715181361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'Participants by DM'!$B$1</c:f>
              <c:strCache>
                <c:ptCount val="1"/>
                <c:pt idx="0">
                  <c:v>Participants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4.5766590389016018E-3"/>
                  <c:y val="2.2922633804607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06636155606407E-2"/>
                  <c:y val="-7.64087793486923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55530129673126E-3"/>
                  <c:y val="-1.52817558697385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087719298245612E-2"/>
                  <c:y val="2.5469593116230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832189168573607E-2"/>
                  <c:y val="-1.01878372464923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533180778031898E-3"/>
                  <c:y val="-2.5469593116230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62166285278416E-2"/>
                  <c:y val="5.0939186232461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'Participants by DM'!$A$2:$A$9</c:f>
              <c:strCache>
                <c:ptCount val="8"/>
                <c:pt idx="0">
                  <c:v>Community 4-H Club</c:v>
                </c:pt>
                <c:pt idx="1">
                  <c:v>After-School 4-H Club</c:v>
                </c:pt>
                <c:pt idx="2">
                  <c:v>Military 4-H Club</c:v>
                </c:pt>
                <c:pt idx="3">
                  <c:v>Special Interest/Short Term Programs</c:v>
                </c:pt>
                <c:pt idx="4">
                  <c:v>Overnight Camping</c:v>
                </c:pt>
                <c:pt idx="5">
                  <c:v>Day Camping</c:v>
                </c:pt>
                <c:pt idx="6">
                  <c:v>School Enrichment</c:v>
                </c:pt>
                <c:pt idx="7">
                  <c:v>School Aged Child Care Programs</c:v>
                </c:pt>
              </c:strCache>
            </c:strRef>
          </c:cat>
          <c:val>
            <c:numRef>
              <c:f>'Participants by DM'!$B$2:$B$9</c:f>
              <c:numCache>
                <c:formatCode>General</c:formatCode>
                <c:ptCount val="8"/>
                <c:pt idx="0">
                  <c:v>17429</c:v>
                </c:pt>
                <c:pt idx="1">
                  <c:v>981</c:v>
                </c:pt>
                <c:pt idx="2">
                  <c:v>154</c:v>
                </c:pt>
                <c:pt idx="3">
                  <c:v>28464</c:v>
                </c:pt>
                <c:pt idx="4">
                  <c:v>2743</c:v>
                </c:pt>
                <c:pt idx="5">
                  <c:v>1354</c:v>
                </c:pt>
                <c:pt idx="6">
                  <c:v>40318</c:v>
                </c:pt>
                <c:pt idx="7">
                  <c:v>1982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Grade of</a:t>
            </a:r>
            <a:r>
              <a:rPr lang="en-US" baseline="0"/>
              <a:t> Youth Participants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'Age of Participants'!$B$1</c:f>
              <c:strCache>
                <c:ptCount val="1"/>
                <c:pt idx="0">
                  <c:v>Number of Youth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'Age of Participants'!$A$2:$A$17</c:f>
              <c:strCache>
                <c:ptCount val="16"/>
                <c:pt idx="0">
                  <c:v>Kindergarten</c:v>
                </c:pt>
                <c:pt idx="1">
                  <c:v>1st </c:v>
                </c:pt>
                <c:pt idx="2">
                  <c:v>2nd</c:v>
                </c:pt>
                <c:pt idx="3">
                  <c:v>3rd</c:v>
                </c:pt>
                <c:pt idx="4">
                  <c:v>4th</c:v>
                </c:pt>
                <c:pt idx="5">
                  <c:v>5th</c:v>
                </c:pt>
                <c:pt idx="6">
                  <c:v>6th</c:v>
                </c:pt>
                <c:pt idx="7">
                  <c:v>7th</c:v>
                </c:pt>
                <c:pt idx="8">
                  <c:v>8th</c:v>
                </c:pt>
                <c:pt idx="9">
                  <c:v>9th</c:v>
                </c:pt>
                <c:pt idx="10">
                  <c:v>10th</c:v>
                </c:pt>
                <c:pt idx="11">
                  <c:v>11th</c:v>
                </c:pt>
                <c:pt idx="12">
                  <c:v>12th</c:v>
                </c:pt>
                <c:pt idx="13">
                  <c:v>Post High School</c:v>
                </c:pt>
                <c:pt idx="14">
                  <c:v>Not in School</c:v>
                </c:pt>
                <c:pt idx="15">
                  <c:v>Special</c:v>
                </c:pt>
              </c:strCache>
            </c:strRef>
          </c:cat>
          <c:val>
            <c:numRef>
              <c:f>'Age of Participants'!$B$2:$B$17</c:f>
              <c:numCache>
                <c:formatCode>General</c:formatCode>
                <c:ptCount val="16"/>
                <c:pt idx="0">
                  <c:v>7126</c:v>
                </c:pt>
                <c:pt idx="1">
                  <c:v>10457</c:v>
                </c:pt>
                <c:pt idx="2">
                  <c:v>11483</c:v>
                </c:pt>
                <c:pt idx="3">
                  <c:v>12554</c:v>
                </c:pt>
                <c:pt idx="4">
                  <c:v>14064</c:v>
                </c:pt>
                <c:pt idx="5">
                  <c:v>8986</c:v>
                </c:pt>
                <c:pt idx="6">
                  <c:v>6126</c:v>
                </c:pt>
                <c:pt idx="7">
                  <c:v>5093</c:v>
                </c:pt>
                <c:pt idx="8">
                  <c:v>2622</c:v>
                </c:pt>
                <c:pt idx="9">
                  <c:v>1702</c:v>
                </c:pt>
                <c:pt idx="10">
                  <c:v>1642</c:v>
                </c:pt>
                <c:pt idx="11">
                  <c:v>1384</c:v>
                </c:pt>
                <c:pt idx="12">
                  <c:v>1096</c:v>
                </c:pt>
                <c:pt idx="13">
                  <c:v>536</c:v>
                </c:pt>
                <c:pt idx="14">
                  <c:v>1799</c:v>
                </c:pt>
                <c:pt idx="1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36584080"/>
        <c:axId val="188538728"/>
      </c:barChart>
      <c:catAx>
        <c:axId val="13658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38728"/>
        <c:crosses val="autoZero"/>
        <c:auto val="1"/>
        <c:lblAlgn val="ctr"/>
        <c:lblOffset val="100"/>
        <c:noMultiLvlLbl val="0"/>
      </c:catAx>
      <c:valAx>
        <c:axId val="188538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Ethnicity of Youth Participants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Ethnicity!$B$1</c:f>
              <c:strCache>
                <c:ptCount val="1"/>
                <c:pt idx="0">
                  <c:v>TOTAL YOUTH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Ethnicity!$A$2:$A$3</c:f>
              <c:strCache>
                <c:ptCount val="2"/>
                <c:pt idx="0">
                  <c:v>Hispanic or Latino</c:v>
                </c:pt>
                <c:pt idx="1">
                  <c:v>Not Hispanic or Latino</c:v>
                </c:pt>
              </c:strCache>
            </c:strRef>
          </c:cat>
          <c:val>
            <c:numRef>
              <c:f>Ethnicity!$B$2:$B$3</c:f>
              <c:numCache>
                <c:formatCode>General</c:formatCode>
                <c:ptCount val="2"/>
                <c:pt idx="0">
                  <c:v>14083</c:v>
                </c:pt>
                <c:pt idx="1">
                  <c:v>72636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8539512"/>
        <c:axId val="188539904"/>
      </c:barChart>
      <c:catAx>
        <c:axId val="18853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39904"/>
        <c:crosses val="autoZero"/>
        <c:auto val="1"/>
        <c:lblAlgn val="ctr"/>
        <c:lblOffset val="100"/>
        <c:noMultiLvlLbl val="0"/>
      </c:catAx>
      <c:valAx>
        <c:axId val="18853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39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 of Youth Participants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Race!$B$1</c:f>
              <c:strCache>
                <c:ptCount val="1"/>
                <c:pt idx="0">
                  <c:v>TOTAL YOUTH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Race!$A$2:$A$8</c:f>
              <c:strCache>
                <c:ptCount val="7"/>
                <c:pt idx="0">
                  <c:v>American Indian or Alaskan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Native Hawaiian or other Pacific Islander</c:v>
                </c:pt>
                <c:pt idx="4">
                  <c:v>White</c:v>
                </c:pt>
                <c:pt idx="5">
                  <c:v>Youth Indicating More Than One Race</c:v>
                </c:pt>
                <c:pt idx="6">
                  <c:v>Undetermined</c:v>
                </c:pt>
              </c:strCache>
            </c:strRef>
          </c:cat>
          <c:val>
            <c:numRef>
              <c:f>Race!$B$2:$B$8</c:f>
              <c:numCache>
                <c:formatCode>General</c:formatCode>
                <c:ptCount val="7"/>
                <c:pt idx="0">
                  <c:v>1018</c:v>
                </c:pt>
                <c:pt idx="1">
                  <c:v>1613</c:v>
                </c:pt>
                <c:pt idx="2">
                  <c:v>7492</c:v>
                </c:pt>
                <c:pt idx="3">
                  <c:v>262</c:v>
                </c:pt>
                <c:pt idx="4">
                  <c:v>74231</c:v>
                </c:pt>
                <c:pt idx="5">
                  <c:v>1850</c:v>
                </c:pt>
                <c:pt idx="6">
                  <c:v>253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88540688"/>
        <c:axId val="188541080"/>
      </c:barChart>
      <c:catAx>
        <c:axId val="18854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1080"/>
        <c:crosses val="autoZero"/>
        <c:auto val="1"/>
        <c:lblAlgn val="ctr"/>
        <c:lblOffset val="100"/>
        <c:noMultiLvlLbl val="0"/>
      </c:catAx>
      <c:valAx>
        <c:axId val="18854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Gender of Participants</a:t>
            </a:r>
          </a:p>
        </c:rich>
      </c:tx>
      <c:layout>
        <c:manualLayout>
          <c:xMode val="edge"/>
          <c:yMode val="edge"/>
          <c:x val="2.6159667541557342E-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Gender!$A$1:$C$1</c15:sqref>
                  </c15:fullRef>
                </c:ext>
              </c:extLst>
              <c:f>Gender!$A$1:$B$1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Gender!$A$2:$C$2</c15:sqref>
                  </c15:fullRef>
                </c:ext>
              </c:extLst>
              <c:f>Gender!$A$2:$B$2</c:f>
              <c:numCache>
                <c:formatCode>General</c:formatCode>
                <c:ptCount val="2"/>
                <c:pt idx="0">
                  <c:v>41565</c:v>
                </c:pt>
                <c:pt idx="1">
                  <c:v>45154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8542256"/>
        <c:axId val="188960696"/>
      </c:barChart>
      <c:catAx>
        <c:axId val="18854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60696"/>
        <c:crosses val="autoZero"/>
        <c:auto val="1"/>
        <c:lblAlgn val="ctr"/>
        <c:lblOffset val="100"/>
        <c:noMultiLvlLbl val="0"/>
      </c:catAx>
      <c:valAx>
        <c:axId val="188960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422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Residence</a:t>
            </a:r>
            <a:r>
              <a:rPr lang="en-US" baseline="0"/>
              <a:t> types of youth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0.1029082774049217"/>
                  <c:y val="0.116979994973413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466809937348446"/>
                  <c:y val="-0.112205207310995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38398304238813"/>
                      <c:h val="0.112085933959219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2371364653243847E-3"/>
                  <c:y val="-0.291256220025403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76062639821031"/>
                      <c:h val="0.1470605651094335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931394481730052"/>
                  <c:y val="-0.188600306069143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37216908289147"/>
                      <c:h val="0.112085933959219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0954511558538405"/>
                  <c:y val="0.107430701618677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39815157333519"/>
                      <c:h val="0.112085933959219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'Residence Type'!$A$1:$E$1</c:f>
              <c:strCache>
                <c:ptCount val="5"/>
                <c:pt idx="0">
                  <c:v>Farm</c:v>
                </c:pt>
                <c:pt idx="1">
                  <c:v>Towns of under 10,000 and rural non-farm</c:v>
                </c:pt>
                <c:pt idx="2">
                  <c:v>Towns and cities (10,000-50,000), and their suburbs</c:v>
                </c:pt>
                <c:pt idx="3">
                  <c:v>Suburbs of cities of over 50,000</c:v>
                </c:pt>
                <c:pt idx="4">
                  <c:v>Central cities of over 50,000</c:v>
                </c:pt>
              </c:strCache>
            </c:strRef>
          </c:cat>
          <c:val>
            <c:numRef>
              <c:f>'Residence Type'!$A$2:$E$2</c:f>
              <c:numCache>
                <c:formatCode>General</c:formatCode>
                <c:ptCount val="5"/>
                <c:pt idx="0">
                  <c:v>12280</c:v>
                </c:pt>
                <c:pt idx="1">
                  <c:v>19451</c:v>
                </c:pt>
                <c:pt idx="2">
                  <c:v>23225</c:v>
                </c:pt>
                <c:pt idx="3">
                  <c:v>9025</c:v>
                </c:pt>
                <c:pt idx="4">
                  <c:v>22738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504825</xdr:colOff>
      <xdr:row>31</xdr:row>
      <xdr:rowOff>90488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14286</xdr:rowOff>
    </xdr:from>
    <xdr:to>
      <xdr:col>12</xdr:col>
      <xdr:colOff>476249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11</xdr:col>
      <xdr:colOff>523874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552450</xdr:colOff>
      <xdr:row>25</xdr:row>
      <xdr:rowOff>28575</xdr:rowOff>
    </xdr:from>
    <xdr:to>
      <xdr:col>2</xdr:col>
      <xdr:colOff>142875</xdr:colOff>
      <xdr:row>27</xdr:row>
      <xdr:rowOff>9525</xdr:rowOff>
    </xdr:to>
    <xdr:sp macro="" textlink="">
      <xdr:nvSpPr>
        <xdr:cNvPr id="3" name="TextBox 2"/>
        <xdr:cNvSpPr txBox="1"/>
      </xdr:nvSpPr>
      <xdr:spPr>
        <a:xfrm>
          <a:off x="1857375" y="49244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16%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0.68166</cdr:x>
      <cdr:y>0.26454</cdr:y>
    </cdr:from>
    <cdr:to>
      <cdr:x>0.81546</cdr:x>
      <cdr:y>0.36446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29275" y="1538289"/>
          <a:ext cx="110490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0.71396</cdr:x>
      <cdr:y>0.23833</cdr:y>
    </cdr:from>
    <cdr:to>
      <cdr:x>0.77393</cdr:x>
      <cdr:y>0.29075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95975" y="1385890"/>
          <a:ext cx="4953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84%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0</xdr:row>
      <xdr:rowOff>0</xdr:rowOff>
    </xdr:from>
    <xdr:to>
      <xdr:col>4</xdr:col>
      <xdr:colOff>1571625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476250</xdr:colOff>
      <xdr:row>29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600075</xdr:colOff>
      <xdr:row>24</xdr:row>
      <xdr:rowOff>23813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P3392"/>
  <sheetViews>
    <sheetView tabSelected="1" workbookViewId="0">
      <pane ySplit="1" topLeftCell="A2" activePane="bottomLeft" state="frozen"/>
      <selection pane="bottomLeft" activeCell="AF13" sqref="AF13"/>
    </sheetView>
  </sheetViews>
  <sheetFormatPr defaultRowHeight="12.75" x14ac:dyDescent="0.2"/>
  <cols>
    <col min="1" max="1" width="2.42578125" style="75" customWidth="1"/>
    <col min="2" max="2" width="34.85546875" style="34" bestFit="1" customWidth="1"/>
    <col min="3" max="3" width="12.28515625" style="34" bestFit="1" customWidth="1"/>
    <col min="4" max="4" width="4.140625" style="34" customWidth="1"/>
    <col min="5" max="5" width="6.5703125" style="34" bestFit="1" customWidth="1"/>
    <col min="6" max="6" width="6.5703125" style="34" customWidth="1"/>
    <col min="7" max="7" width="6.5703125" style="77" customWidth="1"/>
    <col min="8" max="8" width="6.5703125" style="77" bestFit="1" customWidth="1"/>
    <col min="9" max="9" width="4" style="78" bestFit="1" customWidth="1"/>
    <col min="10" max="10" width="3.85546875" style="77" customWidth="1"/>
    <col min="11" max="11" width="6.5703125" style="77" customWidth="1"/>
    <col min="12" max="12" width="4" style="34" customWidth="1"/>
    <col min="13" max="13" width="6" style="77" bestFit="1" customWidth="1"/>
    <col min="14" max="14" width="6.5703125" style="77" customWidth="1"/>
    <col min="15" max="15" width="6" style="34" customWidth="1"/>
    <col min="16" max="17" width="6.5703125" style="77" customWidth="1"/>
    <col min="18" max="18" width="6.5703125" style="34" customWidth="1"/>
    <col min="19" max="22" width="6.5703125" style="34" bestFit="1" customWidth="1"/>
    <col min="23" max="23" width="3.85546875" style="34" bestFit="1" customWidth="1"/>
    <col min="24" max="24" width="6.5703125" style="34" bestFit="1" customWidth="1"/>
    <col min="25" max="26" width="6" style="34" customWidth="1"/>
    <col min="27" max="27" width="2" style="75" customWidth="1"/>
    <col min="28" max="28" width="6.5703125" style="34" bestFit="1" customWidth="1"/>
    <col min="29" max="29" width="5" style="34" bestFit="1" customWidth="1"/>
    <col min="30" max="30" width="6.5703125" style="125" bestFit="1" customWidth="1"/>
    <col min="31" max="31" width="9.140625" style="34"/>
    <col min="32" max="32" width="30.42578125" style="34" bestFit="1" customWidth="1"/>
    <col min="33" max="16384" width="9.140625" style="34"/>
  </cols>
  <sheetData>
    <row r="1" spans="1:32" s="15" customFormat="1" ht="125.25" x14ac:dyDescent="0.25">
      <c r="A1" s="92"/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4" t="s">
        <v>5</v>
      </c>
      <c r="H1" s="5" t="s">
        <v>6</v>
      </c>
      <c r="I1" s="6" t="s">
        <v>7</v>
      </c>
      <c r="J1" s="4" t="s">
        <v>8</v>
      </c>
      <c r="K1" s="5" t="s">
        <v>9</v>
      </c>
      <c r="L1" s="6" t="s">
        <v>10</v>
      </c>
      <c r="M1" s="7" t="s">
        <v>11</v>
      </c>
      <c r="N1" s="8" t="s">
        <v>12</v>
      </c>
      <c r="O1" s="9" t="s">
        <v>13</v>
      </c>
      <c r="P1" s="4" t="s">
        <v>14</v>
      </c>
      <c r="Q1" s="4" t="s">
        <v>15</v>
      </c>
      <c r="R1" s="6" t="s">
        <v>16</v>
      </c>
      <c r="S1" s="10" t="s">
        <v>17</v>
      </c>
      <c r="T1" s="10" t="s">
        <v>18</v>
      </c>
      <c r="U1" s="6" t="s">
        <v>19</v>
      </c>
      <c r="V1" s="2" t="s">
        <v>20</v>
      </c>
      <c r="W1" s="2" t="s">
        <v>21</v>
      </c>
      <c r="X1" s="2" t="s">
        <v>22</v>
      </c>
      <c r="Y1" s="11" t="s">
        <v>23</v>
      </c>
      <c r="Z1" s="12" t="s">
        <v>24</v>
      </c>
      <c r="AA1" s="159" t="s">
        <v>265</v>
      </c>
      <c r="AB1" s="13" t="s">
        <v>25</v>
      </c>
      <c r="AC1" s="14" t="s">
        <v>26</v>
      </c>
      <c r="AD1" s="122" t="s">
        <v>27</v>
      </c>
    </row>
    <row r="2" spans="1:32" x14ac:dyDescent="0.2">
      <c r="B2" s="16" t="s">
        <v>28</v>
      </c>
      <c r="C2" s="17" t="s">
        <v>29</v>
      </c>
      <c r="D2" s="18" t="s">
        <v>30</v>
      </c>
      <c r="E2" s="19">
        <v>150</v>
      </c>
      <c r="F2" s="19">
        <v>0</v>
      </c>
      <c r="G2" s="20">
        <v>0</v>
      </c>
      <c r="H2" s="21">
        <v>0</v>
      </c>
      <c r="I2" s="22">
        <f t="shared" ref="I2:I65" si="0">SUM(G2:H2)</f>
        <v>0</v>
      </c>
      <c r="J2" s="20">
        <v>0</v>
      </c>
      <c r="K2" s="21">
        <v>0</v>
      </c>
      <c r="L2" s="22">
        <f t="shared" ref="L2:L65" si="1">SUM(J2:K2)</f>
        <v>0</v>
      </c>
      <c r="M2" s="23">
        <v>150</v>
      </c>
      <c r="N2" s="24">
        <v>0</v>
      </c>
      <c r="O2" s="25">
        <f t="shared" ref="O2:O65" si="2">SUM(M2:N2)</f>
        <v>150</v>
      </c>
      <c r="P2" s="20">
        <v>0</v>
      </c>
      <c r="Q2" s="21">
        <v>1893</v>
      </c>
      <c r="R2" s="22">
        <f t="shared" ref="R2:R65" si="3">SUM(P2:Q2)</f>
        <v>1893</v>
      </c>
      <c r="S2" s="26">
        <v>18</v>
      </c>
      <c r="T2" s="26">
        <v>0</v>
      </c>
      <c r="U2" s="22">
        <f t="shared" ref="U2:U65" si="4">SUM(S2:T2)</f>
        <v>18</v>
      </c>
      <c r="V2" s="28">
        <v>0</v>
      </c>
      <c r="W2" s="19">
        <v>0</v>
      </c>
      <c r="X2" s="28">
        <v>0</v>
      </c>
      <c r="Y2" s="29">
        <f>E2+G2+J2+P2+W2</f>
        <v>150</v>
      </c>
      <c r="Z2" s="30">
        <f>F2+H2+K2+Q2+S2+T2+V2+X2</f>
        <v>1911</v>
      </c>
      <c r="AA2" s="155"/>
      <c r="AB2" s="31">
        <f t="shared" ref="AB2:AB65" si="5">SUM(Y2:Z2)</f>
        <v>2061</v>
      </c>
      <c r="AC2" s="33">
        <v>122</v>
      </c>
      <c r="AD2" s="123">
        <f t="shared" ref="AD2:AD33" si="6">AB2-AC2</f>
        <v>1939</v>
      </c>
    </row>
    <row r="3" spans="1:32" x14ac:dyDescent="0.2">
      <c r="B3" s="16" t="s">
        <v>31</v>
      </c>
      <c r="C3" s="17" t="s">
        <v>32</v>
      </c>
      <c r="D3" s="18" t="s">
        <v>33</v>
      </c>
      <c r="E3" s="19">
        <v>103</v>
      </c>
      <c r="F3" s="19">
        <v>0</v>
      </c>
      <c r="G3" s="20">
        <v>0</v>
      </c>
      <c r="H3" s="21">
        <v>0</v>
      </c>
      <c r="I3" s="22">
        <f t="shared" si="0"/>
        <v>0</v>
      </c>
      <c r="J3" s="20">
        <v>0</v>
      </c>
      <c r="K3" s="21">
        <v>0</v>
      </c>
      <c r="L3" s="22">
        <f t="shared" si="1"/>
        <v>0</v>
      </c>
      <c r="M3" s="23">
        <v>103</v>
      </c>
      <c r="N3" s="24">
        <v>0</v>
      </c>
      <c r="O3" s="25">
        <f t="shared" si="2"/>
        <v>103</v>
      </c>
      <c r="P3" s="20">
        <v>0</v>
      </c>
      <c r="Q3" s="21">
        <v>161</v>
      </c>
      <c r="R3" s="22">
        <f t="shared" si="3"/>
        <v>161</v>
      </c>
      <c r="S3" s="26">
        <v>16</v>
      </c>
      <c r="T3" s="26">
        <v>10</v>
      </c>
      <c r="U3" s="22">
        <f t="shared" si="4"/>
        <v>26</v>
      </c>
      <c r="V3" s="28">
        <v>0</v>
      </c>
      <c r="W3" s="19">
        <v>0</v>
      </c>
      <c r="X3" s="28">
        <v>0</v>
      </c>
      <c r="Y3" s="29">
        <f t="shared" ref="Y3:Y66" si="7">E3+G3+J3+P3+W3</f>
        <v>103</v>
      </c>
      <c r="Z3" s="30">
        <f t="shared" ref="Z3:Z66" si="8">F3+H3+K3+Q3+S3+T3+V3+X3</f>
        <v>187</v>
      </c>
      <c r="AA3" s="155"/>
      <c r="AB3" s="31">
        <f t="shared" si="5"/>
        <v>290</v>
      </c>
      <c r="AC3" s="33">
        <v>43</v>
      </c>
      <c r="AD3" s="123">
        <f t="shared" si="6"/>
        <v>247</v>
      </c>
    </row>
    <row r="4" spans="1:32" x14ac:dyDescent="0.2">
      <c r="B4" s="16" t="s">
        <v>34</v>
      </c>
      <c r="C4" s="17" t="s">
        <v>35</v>
      </c>
      <c r="D4" s="18" t="s">
        <v>36</v>
      </c>
      <c r="E4" s="19">
        <v>165</v>
      </c>
      <c r="F4" s="19">
        <v>0</v>
      </c>
      <c r="G4" s="20">
        <v>0</v>
      </c>
      <c r="H4" s="21">
        <v>0</v>
      </c>
      <c r="I4" s="22">
        <f t="shared" si="0"/>
        <v>0</v>
      </c>
      <c r="J4" s="20">
        <v>0</v>
      </c>
      <c r="K4" s="21">
        <v>0</v>
      </c>
      <c r="L4" s="22">
        <f t="shared" si="1"/>
        <v>0</v>
      </c>
      <c r="M4" s="23">
        <v>165</v>
      </c>
      <c r="N4" s="24">
        <v>0</v>
      </c>
      <c r="O4" s="25">
        <f t="shared" si="2"/>
        <v>165</v>
      </c>
      <c r="P4" s="20">
        <v>30</v>
      </c>
      <c r="Q4" s="21">
        <v>430</v>
      </c>
      <c r="R4" s="22">
        <f t="shared" si="3"/>
        <v>460</v>
      </c>
      <c r="S4" s="26">
        <v>41</v>
      </c>
      <c r="T4" s="26">
        <v>68</v>
      </c>
      <c r="U4" s="22">
        <f t="shared" si="4"/>
        <v>109</v>
      </c>
      <c r="V4" s="28">
        <v>703</v>
      </c>
      <c r="W4" s="19">
        <v>0</v>
      </c>
      <c r="X4" s="28">
        <v>0</v>
      </c>
      <c r="Y4" s="29">
        <f t="shared" si="7"/>
        <v>195</v>
      </c>
      <c r="Z4" s="30">
        <f t="shared" si="8"/>
        <v>1242</v>
      </c>
      <c r="AA4" s="155"/>
      <c r="AB4" s="31">
        <f t="shared" si="5"/>
        <v>1437</v>
      </c>
      <c r="AC4" s="33">
        <v>148</v>
      </c>
      <c r="AD4" s="123">
        <f t="shared" si="6"/>
        <v>1289</v>
      </c>
    </row>
    <row r="5" spans="1:32" x14ac:dyDescent="0.2">
      <c r="B5" s="16" t="s">
        <v>37</v>
      </c>
      <c r="C5" s="17" t="s">
        <v>38</v>
      </c>
      <c r="D5" s="18" t="s">
        <v>30</v>
      </c>
      <c r="E5" s="19">
        <v>161</v>
      </c>
      <c r="F5" s="19">
        <v>0</v>
      </c>
      <c r="G5" s="20">
        <v>0</v>
      </c>
      <c r="H5" s="21">
        <v>0</v>
      </c>
      <c r="I5" s="22">
        <f t="shared" si="0"/>
        <v>0</v>
      </c>
      <c r="J5" s="20">
        <v>0</v>
      </c>
      <c r="K5" s="21">
        <v>0</v>
      </c>
      <c r="L5" s="22">
        <f t="shared" si="1"/>
        <v>0</v>
      </c>
      <c r="M5" s="23">
        <v>161</v>
      </c>
      <c r="N5" s="24">
        <v>0</v>
      </c>
      <c r="O5" s="25">
        <f t="shared" si="2"/>
        <v>161</v>
      </c>
      <c r="P5" s="20">
        <v>0</v>
      </c>
      <c r="Q5" s="21">
        <v>0</v>
      </c>
      <c r="R5" s="22">
        <f t="shared" si="3"/>
        <v>0</v>
      </c>
      <c r="S5" s="26">
        <v>29</v>
      </c>
      <c r="T5" s="26">
        <v>0</v>
      </c>
      <c r="U5" s="22">
        <f t="shared" si="4"/>
        <v>29</v>
      </c>
      <c r="V5" s="28">
        <v>0</v>
      </c>
      <c r="W5" s="19">
        <v>0</v>
      </c>
      <c r="X5" s="28">
        <v>0</v>
      </c>
      <c r="Y5" s="29">
        <f t="shared" si="7"/>
        <v>161</v>
      </c>
      <c r="Z5" s="30">
        <f t="shared" si="8"/>
        <v>29</v>
      </c>
      <c r="AA5" s="155"/>
      <c r="AB5" s="31">
        <f t="shared" si="5"/>
        <v>190</v>
      </c>
      <c r="AC5" s="33">
        <v>29</v>
      </c>
      <c r="AD5" s="123">
        <f t="shared" si="6"/>
        <v>161</v>
      </c>
    </row>
    <row r="6" spans="1:32" x14ac:dyDescent="0.2">
      <c r="B6" s="16" t="s">
        <v>39</v>
      </c>
      <c r="C6" s="17" t="s">
        <v>40</v>
      </c>
      <c r="D6" s="18" t="s">
        <v>41</v>
      </c>
      <c r="E6" s="19">
        <v>373</v>
      </c>
      <c r="F6" s="19">
        <v>0</v>
      </c>
      <c r="G6" s="20">
        <v>0</v>
      </c>
      <c r="H6" s="21">
        <v>0</v>
      </c>
      <c r="I6" s="22">
        <f t="shared" si="0"/>
        <v>0</v>
      </c>
      <c r="J6" s="20">
        <v>0</v>
      </c>
      <c r="K6" s="21">
        <v>0</v>
      </c>
      <c r="L6" s="22">
        <f t="shared" si="1"/>
        <v>0</v>
      </c>
      <c r="M6" s="23">
        <v>373</v>
      </c>
      <c r="N6" s="24">
        <v>0</v>
      </c>
      <c r="O6" s="25">
        <f t="shared" si="2"/>
        <v>373</v>
      </c>
      <c r="P6" s="20">
        <v>6</v>
      </c>
      <c r="Q6" s="21">
        <v>0</v>
      </c>
      <c r="R6" s="22">
        <f t="shared" si="3"/>
        <v>6</v>
      </c>
      <c r="S6" s="26">
        <v>56</v>
      </c>
      <c r="T6" s="26">
        <v>0</v>
      </c>
      <c r="U6" s="22">
        <f t="shared" si="4"/>
        <v>56</v>
      </c>
      <c r="V6" s="28">
        <v>0</v>
      </c>
      <c r="W6" s="19">
        <v>0</v>
      </c>
      <c r="X6" s="28">
        <v>0</v>
      </c>
      <c r="Y6" s="29">
        <f t="shared" si="7"/>
        <v>379</v>
      </c>
      <c r="Z6" s="30">
        <f t="shared" si="8"/>
        <v>56</v>
      </c>
      <c r="AA6" s="155"/>
      <c r="AB6" s="31">
        <f t="shared" si="5"/>
        <v>435</v>
      </c>
      <c r="AC6" s="33">
        <v>63</v>
      </c>
      <c r="AD6" s="123">
        <f t="shared" si="6"/>
        <v>372</v>
      </c>
      <c r="AF6" s="72"/>
    </row>
    <row r="7" spans="1:32" x14ac:dyDescent="0.2">
      <c r="B7" s="16" t="s">
        <v>42</v>
      </c>
      <c r="C7" s="17" t="s">
        <v>43</v>
      </c>
      <c r="D7" s="18" t="s">
        <v>30</v>
      </c>
      <c r="E7" s="19">
        <v>108</v>
      </c>
      <c r="F7" s="19">
        <v>0</v>
      </c>
      <c r="G7" s="20">
        <v>0</v>
      </c>
      <c r="H7" s="21">
        <v>0</v>
      </c>
      <c r="I7" s="22">
        <f t="shared" si="0"/>
        <v>0</v>
      </c>
      <c r="J7" s="20">
        <v>0</v>
      </c>
      <c r="K7" s="21">
        <v>0</v>
      </c>
      <c r="L7" s="22">
        <f t="shared" si="1"/>
        <v>0</v>
      </c>
      <c r="M7" s="23">
        <v>108</v>
      </c>
      <c r="N7" s="24">
        <v>0</v>
      </c>
      <c r="O7" s="25">
        <f t="shared" si="2"/>
        <v>108</v>
      </c>
      <c r="P7" s="20">
        <v>0</v>
      </c>
      <c r="Q7" s="21">
        <v>0</v>
      </c>
      <c r="R7" s="22">
        <f t="shared" si="3"/>
        <v>0</v>
      </c>
      <c r="S7" s="26">
        <v>21</v>
      </c>
      <c r="T7" s="26">
        <v>0</v>
      </c>
      <c r="U7" s="22">
        <f t="shared" si="4"/>
        <v>21</v>
      </c>
      <c r="V7" s="28">
        <v>0</v>
      </c>
      <c r="W7" s="19">
        <v>0</v>
      </c>
      <c r="X7" s="28">
        <v>0</v>
      </c>
      <c r="Y7" s="29">
        <f t="shared" si="7"/>
        <v>108</v>
      </c>
      <c r="Z7" s="30">
        <f t="shared" si="8"/>
        <v>21</v>
      </c>
      <c r="AA7" s="155"/>
      <c r="AB7" s="31">
        <f t="shared" si="5"/>
        <v>129</v>
      </c>
      <c r="AC7" s="33">
        <v>21</v>
      </c>
      <c r="AD7" s="123">
        <f t="shared" si="6"/>
        <v>108</v>
      </c>
    </row>
    <row r="8" spans="1:32" x14ac:dyDescent="0.2">
      <c r="B8" s="16" t="s">
        <v>44</v>
      </c>
      <c r="C8" s="17" t="s">
        <v>45</v>
      </c>
      <c r="D8" s="18" t="s">
        <v>30</v>
      </c>
      <c r="E8" s="19">
        <v>235</v>
      </c>
      <c r="F8" s="19">
        <v>0</v>
      </c>
      <c r="G8" s="20">
        <v>0</v>
      </c>
      <c r="H8" s="21">
        <v>0</v>
      </c>
      <c r="I8" s="22">
        <f t="shared" si="0"/>
        <v>0</v>
      </c>
      <c r="J8" s="20">
        <v>0</v>
      </c>
      <c r="K8" s="21">
        <v>0</v>
      </c>
      <c r="L8" s="22">
        <f t="shared" si="1"/>
        <v>0</v>
      </c>
      <c r="M8" s="23">
        <v>235</v>
      </c>
      <c r="N8" s="24">
        <v>0</v>
      </c>
      <c r="O8" s="25">
        <f t="shared" si="2"/>
        <v>235</v>
      </c>
      <c r="P8" s="20">
        <v>0</v>
      </c>
      <c r="Q8" s="21">
        <v>307</v>
      </c>
      <c r="R8" s="22">
        <f t="shared" si="3"/>
        <v>307</v>
      </c>
      <c r="S8" s="26">
        <v>87</v>
      </c>
      <c r="T8" s="26">
        <v>250</v>
      </c>
      <c r="U8" s="22">
        <f t="shared" si="4"/>
        <v>337</v>
      </c>
      <c r="V8" s="28">
        <v>121</v>
      </c>
      <c r="W8" s="19">
        <v>0</v>
      </c>
      <c r="X8" s="28">
        <v>0</v>
      </c>
      <c r="Y8" s="29">
        <f t="shared" si="7"/>
        <v>235</v>
      </c>
      <c r="Z8" s="30">
        <f t="shared" si="8"/>
        <v>765</v>
      </c>
      <c r="AA8" s="155"/>
      <c r="AB8" s="31">
        <f t="shared" si="5"/>
        <v>1000</v>
      </c>
      <c r="AC8" s="33">
        <v>71</v>
      </c>
      <c r="AD8" s="123">
        <f t="shared" si="6"/>
        <v>929</v>
      </c>
    </row>
    <row r="9" spans="1:32" x14ac:dyDescent="0.2">
      <c r="B9" s="16" t="s">
        <v>46</v>
      </c>
      <c r="C9" s="17" t="s">
        <v>47</v>
      </c>
      <c r="D9" s="18" t="s">
        <v>41</v>
      </c>
      <c r="E9" s="19">
        <v>185</v>
      </c>
      <c r="F9" s="19">
        <v>0</v>
      </c>
      <c r="G9" s="20">
        <v>0</v>
      </c>
      <c r="H9" s="21">
        <v>0</v>
      </c>
      <c r="I9" s="22">
        <f t="shared" si="0"/>
        <v>0</v>
      </c>
      <c r="J9" s="20">
        <v>0</v>
      </c>
      <c r="K9" s="21">
        <v>0</v>
      </c>
      <c r="L9" s="22">
        <f t="shared" si="1"/>
        <v>0</v>
      </c>
      <c r="M9" s="23">
        <v>185</v>
      </c>
      <c r="N9" s="24">
        <v>0</v>
      </c>
      <c r="O9" s="25">
        <f t="shared" si="2"/>
        <v>185</v>
      </c>
      <c r="P9" s="20">
        <v>5</v>
      </c>
      <c r="Q9" s="21">
        <v>0</v>
      </c>
      <c r="R9" s="22">
        <f t="shared" si="3"/>
        <v>5</v>
      </c>
      <c r="S9" s="26">
        <v>10</v>
      </c>
      <c r="T9" s="26">
        <v>0</v>
      </c>
      <c r="U9" s="22">
        <f t="shared" si="4"/>
        <v>10</v>
      </c>
      <c r="V9" s="28">
        <v>0</v>
      </c>
      <c r="W9" s="19">
        <v>0</v>
      </c>
      <c r="X9" s="28">
        <v>0</v>
      </c>
      <c r="Y9" s="29">
        <f t="shared" si="7"/>
        <v>190</v>
      </c>
      <c r="Z9" s="30">
        <f t="shared" si="8"/>
        <v>10</v>
      </c>
      <c r="AA9" s="155"/>
      <c r="AB9" s="31">
        <f t="shared" si="5"/>
        <v>200</v>
      </c>
      <c r="AC9" s="33">
        <v>10</v>
      </c>
      <c r="AD9" s="123">
        <f t="shared" si="6"/>
        <v>190</v>
      </c>
    </row>
    <row r="10" spans="1:32" x14ac:dyDescent="0.2">
      <c r="B10" s="16" t="s">
        <v>48</v>
      </c>
      <c r="C10" s="17" t="s">
        <v>49</v>
      </c>
      <c r="D10" s="18" t="s">
        <v>33</v>
      </c>
      <c r="E10" s="19">
        <v>75</v>
      </c>
      <c r="F10" s="19">
        <v>0</v>
      </c>
      <c r="G10" s="20">
        <v>0</v>
      </c>
      <c r="H10" s="21">
        <v>0</v>
      </c>
      <c r="I10" s="22">
        <f t="shared" si="0"/>
        <v>0</v>
      </c>
      <c r="J10" s="20">
        <v>0</v>
      </c>
      <c r="K10" s="21">
        <v>0</v>
      </c>
      <c r="L10" s="22">
        <f t="shared" si="1"/>
        <v>0</v>
      </c>
      <c r="M10" s="23">
        <v>75</v>
      </c>
      <c r="N10" s="24">
        <v>0</v>
      </c>
      <c r="O10" s="25">
        <f t="shared" si="2"/>
        <v>75</v>
      </c>
      <c r="P10" s="20">
        <v>0</v>
      </c>
      <c r="Q10" s="21">
        <v>0</v>
      </c>
      <c r="R10" s="22">
        <f t="shared" si="3"/>
        <v>0</v>
      </c>
      <c r="S10" s="26">
        <v>0</v>
      </c>
      <c r="T10" s="26">
        <v>0</v>
      </c>
      <c r="U10" s="22">
        <f t="shared" si="4"/>
        <v>0</v>
      </c>
      <c r="V10" s="28">
        <v>0</v>
      </c>
      <c r="W10" s="19">
        <v>0</v>
      </c>
      <c r="X10" s="28">
        <v>0</v>
      </c>
      <c r="Y10" s="29">
        <f t="shared" si="7"/>
        <v>75</v>
      </c>
      <c r="Z10" s="30">
        <f t="shared" si="8"/>
        <v>0</v>
      </c>
      <c r="AA10" s="155"/>
      <c r="AB10" s="31">
        <f t="shared" si="5"/>
        <v>75</v>
      </c>
      <c r="AC10" s="33">
        <v>0</v>
      </c>
      <c r="AD10" s="123">
        <f t="shared" si="6"/>
        <v>75</v>
      </c>
    </row>
    <row r="11" spans="1:32" x14ac:dyDescent="0.2">
      <c r="B11" s="16" t="s">
        <v>50</v>
      </c>
      <c r="C11" s="17" t="s">
        <v>51</v>
      </c>
      <c r="D11" s="18" t="s">
        <v>41</v>
      </c>
      <c r="E11" s="19">
        <v>168</v>
      </c>
      <c r="F11" s="19">
        <v>0</v>
      </c>
      <c r="G11" s="20">
        <v>0</v>
      </c>
      <c r="H11" s="21">
        <v>0</v>
      </c>
      <c r="I11" s="22">
        <f t="shared" si="0"/>
        <v>0</v>
      </c>
      <c r="J11" s="20">
        <v>0</v>
      </c>
      <c r="K11" s="21">
        <v>0</v>
      </c>
      <c r="L11" s="22">
        <f t="shared" si="1"/>
        <v>0</v>
      </c>
      <c r="M11" s="23">
        <v>168</v>
      </c>
      <c r="N11" s="24">
        <v>0</v>
      </c>
      <c r="O11" s="25">
        <f t="shared" si="2"/>
        <v>168</v>
      </c>
      <c r="P11" s="20">
        <v>0</v>
      </c>
      <c r="Q11" s="21">
        <v>0</v>
      </c>
      <c r="R11" s="22">
        <f t="shared" si="3"/>
        <v>0</v>
      </c>
      <c r="S11" s="26">
        <v>20</v>
      </c>
      <c r="T11" s="26">
        <v>0</v>
      </c>
      <c r="U11" s="22">
        <f t="shared" si="4"/>
        <v>20</v>
      </c>
      <c r="V11" s="28">
        <v>0</v>
      </c>
      <c r="W11" s="19">
        <v>0</v>
      </c>
      <c r="X11" s="28">
        <v>0</v>
      </c>
      <c r="Y11" s="29">
        <f t="shared" si="7"/>
        <v>168</v>
      </c>
      <c r="Z11" s="30">
        <f t="shared" si="8"/>
        <v>20</v>
      </c>
      <c r="AA11" s="155"/>
      <c r="AB11" s="31">
        <f t="shared" si="5"/>
        <v>188</v>
      </c>
      <c r="AC11" s="33">
        <v>20</v>
      </c>
      <c r="AD11" s="123">
        <f t="shared" si="6"/>
        <v>168</v>
      </c>
    </row>
    <row r="12" spans="1:32" x14ac:dyDescent="0.2">
      <c r="B12" s="16" t="s">
        <v>52</v>
      </c>
      <c r="C12" s="17" t="s">
        <v>53</v>
      </c>
      <c r="D12" s="18" t="s">
        <v>33</v>
      </c>
      <c r="E12" s="19">
        <v>60</v>
      </c>
      <c r="F12" s="19">
        <v>0</v>
      </c>
      <c r="G12" s="20">
        <v>0</v>
      </c>
      <c r="H12" s="21">
        <v>0</v>
      </c>
      <c r="I12" s="22">
        <f t="shared" si="0"/>
        <v>0</v>
      </c>
      <c r="J12" s="20">
        <v>0</v>
      </c>
      <c r="K12" s="21">
        <v>0</v>
      </c>
      <c r="L12" s="22">
        <f t="shared" si="1"/>
        <v>0</v>
      </c>
      <c r="M12" s="23">
        <v>60</v>
      </c>
      <c r="N12" s="24">
        <v>0</v>
      </c>
      <c r="O12" s="25">
        <f t="shared" si="2"/>
        <v>60</v>
      </c>
      <c r="P12" s="20">
        <v>0</v>
      </c>
      <c r="Q12" s="21">
        <v>0</v>
      </c>
      <c r="R12" s="22">
        <f t="shared" si="3"/>
        <v>0</v>
      </c>
      <c r="S12" s="26">
        <v>13</v>
      </c>
      <c r="T12" s="26">
        <v>84</v>
      </c>
      <c r="U12" s="22">
        <f t="shared" si="4"/>
        <v>97</v>
      </c>
      <c r="V12" s="28">
        <v>126</v>
      </c>
      <c r="W12" s="19">
        <v>0</v>
      </c>
      <c r="X12" s="28">
        <v>0</v>
      </c>
      <c r="Y12" s="29">
        <f t="shared" si="7"/>
        <v>60</v>
      </c>
      <c r="Z12" s="30">
        <f t="shared" si="8"/>
        <v>223</v>
      </c>
      <c r="AA12" s="155"/>
      <c r="AB12" s="31">
        <f t="shared" si="5"/>
        <v>283</v>
      </c>
      <c r="AC12" s="33">
        <v>142</v>
      </c>
      <c r="AD12" s="123">
        <f t="shared" si="6"/>
        <v>141</v>
      </c>
    </row>
    <row r="13" spans="1:32" x14ac:dyDescent="0.2">
      <c r="B13" s="16" t="s">
        <v>54</v>
      </c>
      <c r="C13" s="17" t="s">
        <v>55</v>
      </c>
      <c r="D13" s="18" t="s">
        <v>41</v>
      </c>
      <c r="E13" s="19">
        <v>437</v>
      </c>
      <c r="F13" s="19">
        <v>0</v>
      </c>
      <c r="G13" s="20">
        <v>0</v>
      </c>
      <c r="H13" s="21">
        <v>0</v>
      </c>
      <c r="I13" s="22">
        <f t="shared" si="0"/>
        <v>0</v>
      </c>
      <c r="J13" s="20">
        <v>0</v>
      </c>
      <c r="K13" s="21">
        <v>0</v>
      </c>
      <c r="L13" s="22">
        <f t="shared" si="1"/>
        <v>0</v>
      </c>
      <c r="M13" s="23">
        <v>437</v>
      </c>
      <c r="N13" s="24">
        <v>0</v>
      </c>
      <c r="O13" s="25">
        <f t="shared" si="2"/>
        <v>437</v>
      </c>
      <c r="P13" s="20">
        <v>0</v>
      </c>
      <c r="Q13" s="21">
        <v>353</v>
      </c>
      <c r="R13" s="22">
        <f t="shared" si="3"/>
        <v>353</v>
      </c>
      <c r="S13" s="26">
        <v>2</v>
      </c>
      <c r="T13" s="26">
        <v>0</v>
      </c>
      <c r="U13" s="22">
        <f t="shared" si="4"/>
        <v>2</v>
      </c>
      <c r="V13" s="28">
        <v>1240</v>
      </c>
      <c r="W13" s="19">
        <v>0</v>
      </c>
      <c r="X13" s="28">
        <v>0</v>
      </c>
      <c r="Y13" s="29">
        <f t="shared" si="7"/>
        <v>437</v>
      </c>
      <c r="Z13" s="30">
        <f t="shared" si="8"/>
        <v>1595</v>
      </c>
      <c r="AA13" s="155"/>
      <c r="AB13" s="31">
        <f t="shared" si="5"/>
        <v>2032</v>
      </c>
      <c r="AC13" s="33">
        <v>53</v>
      </c>
      <c r="AD13" s="123">
        <f t="shared" si="6"/>
        <v>1979</v>
      </c>
    </row>
    <row r="14" spans="1:32" x14ac:dyDescent="0.2">
      <c r="B14" s="16" t="s">
        <v>56</v>
      </c>
      <c r="C14" s="17" t="s">
        <v>57</v>
      </c>
      <c r="D14" s="18" t="s">
        <v>30</v>
      </c>
      <c r="E14" s="19">
        <v>325</v>
      </c>
      <c r="F14" s="19">
        <v>0</v>
      </c>
      <c r="G14" s="20">
        <v>0</v>
      </c>
      <c r="H14" s="21">
        <v>6</v>
      </c>
      <c r="I14" s="22">
        <f t="shared" si="0"/>
        <v>6</v>
      </c>
      <c r="J14" s="20">
        <v>0</v>
      </c>
      <c r="K14" s="21">
        <v>0</v>
      </c>
      <c r="L14" s="22">
        <f t="shared" si="1"/>
        <v>0</v>
      </c>
      <c r="M14" s="23">
        <v>325</v>
      </c>
      <c r="N14" s="24">
        <v>6</v>
      </c>
      <c r="O14" s="25">
        <f t="shared" si="2"/>
        <v>331</v>
      </c>
      <c r="P14" s="20">
        <v>0</v>
      </c>
      <c r="Q14" s="21">
        <v>0</v>
      </c>
      <c r="R14" s="22">
        <f t="shared" si="3"/>
        <v>0</v>
      </c>
      <c r="S14" s="26">
        <v>88</v>
      </c>
      <c r="T14" s="26">
        <v>0</v>
      </c>
      <c r="U14" s="22">
        <f t="shared" si="4"/>
        <v>88</v>
      </c>
      <c r="V14" s="28">
        <v>765</v>
      </c>
      <c r="W14" s="19">
        <v>0</v>
      </c>
      <c r="X14" s="28">
        <v>0</v>
      </c>
      <c r="Y14" s="29">
        <f t="shared" si="7"/>
        <v>325</v>
      </c>
      <c r="Z14" s="30">
        <f t="shared" si="8"/>
        <v>859</v>
      </c>
      <c r="AA14" s="155"/>
      <c r="AB14" s="31">
        <f t="shared" si="5"/>
        <v>1184</v>
      </c>
      <c r="AC14" s="33">
        <v>126</v>
      </c>
      <c r="AD14" s="123">
        <f t="shared" si="6"/>
        <v>1058</v>
      </c>
    </row>
    <row r="15" spans="1:32" x14ac:dyDescent="0.2">
      <c r="B15" s="16" t="s">
        <v>58</v>
      </c>
      <c r="C15" s="17" t="s">
        <v>59</v>
      </c>
      <c r="D15" s="18" t="s">
        <v>30</v>
      </c>
      <c r="E15" s="19">
        <v>158</v>
      </c>
      <c r="F15" s="19">
        <v>0</v>
      </c>
      <c r="G15" s="20">
        <v>0</v>
      </c>
      <c r="H15" s="21">
        <v>0</v>
      </c>
      <c r="I15" s="22">
        <f t="shared" si="0"/>
        <v>0</v>
      </c>
      <c r="J15" s="20">
        <v>0</v>
      </c>
      <c r="K15" s="21">
        <v>0</v>
      </c>
      <c r="L15" s="22">
        <f t="shared" si="1"/>
        <v>0</v>
      </c>
      <c r="M15" s="23">
        <v>158</v>
      </c>
      <c r="N15" s="24">
        <v>0</v>
      </c>
      <c r="O15" s="25">
        <f t="shared" si="2"/>
        <v>158</v>
      </c>
      <c r="P15" s="20">
        <v>0</v>
      </c>
      <c r="Q15" s="21">
        <v>751</v>
      </c>
      <c r="R15" s="22">
        <f t="shared" si="3"/>
        <v>751</v>
      </c>
      <c r="S15" s="26">
        <v>42</v>
      </c>
      <c r="T15" s="26">
        <v>13</v>
      </c>
      <c r="U15" s="22">
        <f t="shared" si="4"/>
        <v>55</v>
      </c>
      <c r="V15" s="28">
        <v>133</v>
      </c>
      <c r="W15" s="19">
        <v>0</v>
      </c>
      <c r="X15" s="28">
        <v>0</v>
      </c>
      <c r="Y15" s="29">
        <f t="shared" si="7"/>
        <v>158</v>
      </c>
      <c r="Z15" s="30">
        <f t="shared" si="8"/>
        <v>939</v>
      </c>
      <c r="AA15" s="155"/>
      <c r="AB15" s="31">
        <f t="shared" si="5"/>
        <v>1097</v>
      </c>
      <c r="AC15" s="33">
        <v>400</v>
      </c>
      <c r="AD15" s="123">
        <f t="shared" si="6"/>
        <v>697</v>
      </c>
    </row>
    <row r="16" spans="1:32" x14ac:dyDescent="0.2">
      <c r="B16" s="16" t="s">
        <v>60</v>
      </c>
      <c r="C16" s="17" t="s">
        <v>61</v>
      </c>
      <c r="D16" s="18" t="s">
        <v>30</v>
      </c>
      <c r="E16" s="19">
        <v>386</v>
      </c>
      <c r="F16" s="19">
        <v>25</v>
      </c>
      <c r="G16" s="20">
        <v>1</v>
      </c>
      <c r="H16" s="21">
        <v>309</v>
      </c>
      <c r="I16" s="22">
        <f t="shared" si="0"/>
        <v>310</v>
      </c>
      <c r="J16" s="20">
        <v>0</v>
      </c>
      <c r="K16" s="21">
        <v>0</v>
      </c>
      <c r="L16" s="22">
        <f t="shared" si="1"/>
        <v>0</v>
      </c>
      <c r="M16" s="23">
        <v>387</v>
      </c>
      <c r="N16" s="24">
        <v>334</v>
      </c>
      <c r="O16" s="25">
        <f t="shared" si="2"/>
        <v>721</v>
      </c>
      <c r="P16" s="20">
        <v>105</v>
      </c>
      <c r="Q16" s="21">
        <v>1441</v>
      </c>
      <c r="R16" s="22">
        <f t="shared" si="3"/>
        <v>1546</v>
      </c>
      <c r="S16" s="26">
        <v>108</v>
      </c>
      <c r="T16" s="26">
        <v>0</v>
      </c>
      <c r="U16" s="22">
        <f t="shared" si="4"/>
        <v>108</v>
      </c>
      <c r="V16" s="28">
        <v>0</v>
      </c>
      <c r="W16" s="19">
        <v>0</v>
      </c>
      <c r="X16" s="28">
        <v>280</v>
      </c>
      <c r="Y16" s="29">
        <f t="shared" si="7"/>
        <v>492</v>
      </c>
      <c r="Z16" s="30">
        <f t="shared" si="8"/>
        <v>2163</v>
      </c>
      <c r="AA16" s="155"/>
      <c r="AB16" s="31">
        <f t="shared" si="5"/>
        <v>2655</v>
      </c>
      <c r="AC16" s="33">
        <v>206</v>
      </c>
      <c r="AD16" s="123">
        <f t="shared" si="6"/>
        <v>2449</v>
      </c>
    </row>
    <row r="17" spans="2:30" x14ac:dyDescent="0.2">
      <c r="B17" s="16" t="s">
        <v>62</v>
      </c>
      <c r="C17" s="17" t="s">
        <v>63</v>
      </c>
      <c r="D17" s="18" t="s">
        <v>33</v>
      </c>
      <c r="E17" s="19">
        <v>78</v>
      </c>
      <c r="F17" s="19">
        <v>0</v>
      </c>
      <c r="G17" s="20">
        <v>0</v>
      </c>
      <c r="H17" s="21">
        <v>0</v>
      </c>
      <c r="I17" s="22">
        <f t="shared" si="0"/>
        <v>0</v>
      </c>
      <c r="J17" s="20">
        <v>0</v>
      </c>
      <c r="K17" s="21">
        <v>0</v>
      </c>
      <c r="L17" s="22">
        <f t="shared" si="1"/>
        <v>0</v>
      </c>
      <c r="M17" s="23">
        <v>78</v>
      </c>
      <c r="N17" s="24">
        <v>0</v>
      </c>
      <c r="O17" s="25">
        <f t="shared" si="2"/>
        <v>78</v>
      </c>
      <c r="P17" s="20">
        <v>0</v>
      </c>
      <c r="Q17" s="21">
        <v>0</v>
      </c>
      <c r="R17" s="22">
        <f t="shared" si="3"/>
        <v>0</v>
      </c>
      <c r="S17" s="26">
        <v>21</v>
      </c>
      <c r="T17" s="26">
        <v>2</v>
      </c>
      <c r="U17" s="22">
        <f t="shared" si="4"/>
        <v>23</v>
      </c>
      <c r="V17" s="28">
        <v>0</v>
      </c>
      <c r="W17" s="19">
        <v>0</v>
      </c>
      <c r="X17" s="35">
        <v>0</v>
      </c>
      <c r="Y17" s="29">
        <f t="shared" si="7"/>
        <v>78</v>
      </c>
      <c r="Z17" s="30">
        <f t="shared" si="8"/>
        <v>23</v>
      </c>
      <c r="AA17" s="155"/>
      <c r="AB17" s="31">
        <f t="shared" si="5"/>
        <v>101</v>
      </c>
      <c r="AC17" s="33">
        <v>26</v>
      </c>
      <c r="AD17" s="123">
        <f t="shared" si="6"/>
        <v>75</v>
      </c>
    </row>
    <row r="18" spans="2:30" x14ac:dyDescent="0.2">
      <c r="B18" s="16" t="s">
        <v>64</v>
      </c>
      <c r="C18" s="17" t="s">
        <v>65</v>
      </c>
      <c r="D18" s="18" t="s">
        <v>36</v>
      </c>
      <c r="E18" s="19">
        <v>196</v>
      </c>
      <c r="F18" s="19">
        <v>0</v>
      </c>
      <c r="G18" s="20">
        <v>0</v>
      </c>
      <c r="H18" s="21">
        <v>20</v>
      </c>
      <c r="I18" s="22">
        <f t="shared" si="0"/>
        <v>20</v>
      </c>
      <c r="J18" s="20">
        <v>0</v>
      </c>
      <c r="K18" s="21">
        <v>0</v>
      </c>
      <c r="L18" s="22">
        <f t="shared" si="1"/>
        <v>0</v>
      </c>
      <c r="M18" s="23">
        <v>196</v>
      </c>
      <c r="N18" s="24">
        <v>20</v>
      </c>
      <c r="O18" s="25">
        <f t="shared" si="2"/>
        <v>216</v>
      </c>
      <c r="P18" s="20">
        <v>6</v>
      </c>
      <c r="Q18" s="21">
        <v>373</v>
      </c>
      <c r="R18" s="22">
        <f t="shared" si="3"/>
        <v>379</v>
      </c>
      <c r="S18" s="26">
        <v>26</v>
      </c>
      <c r="T18" s="26">
        <v>0</v>
      </c>
      <c r="U18" s="22">
        <f t="shared" si="4"/>
        <v>26</v>
      </c>
      <c r="V18" s="28">
        <v>1234</v>
      </c>
      <c r="W18" s="19">
        <v>0</v>
      </c>
      <c r="X18" s="19">
        <v>726</v>
      </c>
      <c r="Y18" s="29">
        <f t="shared" si="7"/>
        <v>202</v>
      </c>
      <c r="Z18" s="30">
        <f t="shared" si="8"/>
        <v>2379</v>
      </c>
      <c r="AA18" s="155"/>
      <c r="AB18" s="31">
        <f t="shared" si="5"/>
        <v>2581</v>
      </c>
      <c r="AC18" s="33">
        <v>98</v>
      </c>
      <c r="AD18" s="123">
        <f t="shared" si="6"/>
        <v>2483</v>
      </c>
    </row>
    <row r="19" spans="2:30" x14ac:dyDescent="0.2">
      <c r="B19" s="16" t="s">
        <v>66</v>
      </c>
      <c r="C19" s="17" t="s">
        <v>67</v>
      </c>
      <c r="D19" s="18" t="s">
        <v>33</v>
      </c>
      <c r="E19" s="19">
        <v>246</v>
      </c>
      <c r="F19" s="19">
        <v>0</v>
      </c>
      <c r="G19" s="20">
        <v>0</v>
      </c>
      <c r="H19" s="21">
        <v>0</v>
      </c>
      <c r="I19" s="22">
        <f t="shared" si="0"/>
        <v>0</v>
      </c>
      <c r="J19" s="20">
        <v>0</v>
      </c>
      <c r="K19" s="21">
        <v>0</v>
      </c>
      <c r="L19" s="22">
        <f t="shared" si="1"/>
        <v>0</v>
      </c>
      <c r="M19" s="23">
        <v>246</v>
      </c>
      <c r="N19" s="24">
        <v>0</v>
      </c>
      <c r="O19" s="25">
        <f t="shared" si="2"/>
        <v>246</v>
      </c>
      <c r="P19" s="20">
        <v>9</v>
      </c>
      <c r="Q19" s="21">
        <v>1079</v>
      </c>
      <c r="R19" s="22">
        <f t="shared" si="3"/>
        <v>1088</v>
      </c>
      <c r="S19" s="26">
        <v>25</v>
      </c>
      <c r="T19" s="26">
        <v>0</v>
      </c>
      <c r="U19" s="22">
        <f t="shared" si="4"/>
        <v>25</v>
      </c>
      <c r="V19" s="28">
        <v>63</v>
      </c>
      <c r="W19" s="19">
        <v>0</v>
      </c>
      <c r="X19" s="19">
        <v>0</v>
      </c>
      <c r="Y19" s="29">
        <f t="shared" si="7"/>
        <v>255</v>
      </c>
      <c r="Z19" s="30">
        <f t="shared" si="8"/>
        <v>1167</v>
      </c>
      <c r="AA19" s="155"/>
      <c r="AB19" s="31">
        <f t="shared" si="5"/>
        <v>1422</v>
      </c>
      <c r="AC19" s="33">
        <v>149</v>
      </c>
      <c r="AD19" s="123">
        <f t="shared" si="6"/>
        <v>1273</v>
      </c>
    </row>
    <row r="20" spans="2:30" x14ac:dyDescent="0.2">
      <c r="B20" s="16" t="s">
        <v>68</v>
      </c>
      <c r="C20" s="17" t="s">
        <v>69</v>
      </c>
      <c r="D20" s="18" t="s">
        <v>30</v>
      </c>
      <c r="E20" s="19">
        <v>91</v>
      </c>
      <c r="F20" s="19">
        <v>0</v>
      </c>
      <c r="G20" s="20">
        <v>0</v>
      </c>
      <c r="H20" s="21">
        <v>0</v>
      </c>
      <c r="I20" s="22">
        <f t="shared" si="0"/>
        <v>0</v>
      </c>
      <c r="J20" s="20">
        <v>0</v>
      </c>
      <c r="K20" s="21">
        <v>0</v>
      </c>
      <c r="L20" s="22">
        <f t="shared" si="1"/>
        <v>0</v>
      </c>
      <c r="M20" s="23">
        <v>91</v>
      </c>
      <c r="N20" s="24">
        <v>0</v>
      </c>
      <c r="O20" s="25">
        <f t="shared" si="2"/>
        <v>91</v>
      </c>
      <c r="P20" s="20">
        <v>0</v>
      </c>
      <c r="Q20" s="21">
        <v>0</v>
      </c>
      <c r="R20" s="22">
        <f t="shared" si="3"/>
        <v>0</v>
      </c>
      <c r="S20" s="26">
        <v>9</v>
      </c>
      <c r="T20" s="26">
        <v>0</v>
      </c>
      <c r="U20" s="22">
        <f t="shared" si="4"/>
        <v>9</v>
      </c>
      <c r="V20" s="28">
        <v>0</v>
      </c>
      <c r="W20" s="19">
        <v>0</v>
      </c>
      <c r="X20" s="19">
        <v>0</v>
      </c>
      <c r="Y20" s="29">
        <f t="shared" si="7"/>
        <v>91</v>
      </c>
      <c r="Z20" s="30">
        <f t="shared" si="8"/>
        <v>9</v>
      </c>
      <c r="AA20" s="155"/>
      <c r="AB20" s="31">
        <f t="shared" si="5"/>
        <v>100</v>
      </c>
      <c r="AC20" s="33">
        <v>9</v>
      </c>
      <c r="AD20" s="123">
        <f t="shared" si="6"/>
        <v>91</v>
      </c>
    </row>
    <row r="21" spans="2:30" x14ac:dyDescent="0.2">
      <c r="B21" s="16" t="s">
        <v>70</v>
      </c>
      <c r="C21" s="17" t="s">
        <v>71</v>
      </c>
      <c r="D21" s="18" t="s">
        <v>30</v>
      </c>
      <c r="E21" s="19">
        <v>131</v>
      </c>
      <c r="F21" s="19">
        <v>0</v>
      </c>
      <c r="G21" s="20">
        <v>0</v>
      </c>
      <c r="H21" s="21">
        <v>0</v>
      </c>
      <c r="I21" s="22">
        <f t="shared" si="0"/>
        <v>0</v>
      </c>
      <c r="J21" s="20">
        <v>0</v>
      </c>
      <c r="K21" s="21">
        <v>0</v>
      </c>
      <c r="L21" s="22">
        <f t="shared" si="1"/>
        <v>0</v>
      </c>
      <c r="M21" s="23">
        <v>131</v>
      </c>
      <c r="N21" s="24">
        <v>0</v>
      </c>
      <c r="O21" s="25">
        <f t="shared" si="2"/>
        <v>131</v>
      </c>
      <c r="P21" s="20">
        <v>0</v>
      </c>
      <c r="Q21" s="21">
        <v>0</v>
      </c>
      <c r="R21" s="22">
        <f t="shared" si="3"/>
        <v>0</v>
      </c>
      <c r="S21" s="26">
        <v>31</v>
      </c>
      <c r="T21" s="26">
        <v>0</v>
      </c>
      <c r="U21" s="22">
        <f t="shared" si="4"/>
        <v>31</v>
      </c>
      <c r="V21" s="28">
        <v>0</v>
      </c>
      <c r="W21" s="19">
        <v>3</v>
      </c>
      <c r="X21" s="19">
        <v>0</v>
      </c>
      <c r="Y21" s="29">
        <f t="shared" si="7"/>
        <v>134</v>
      </c>
      <c r="Z21" s="30">
        <f t="shared" si="8"/>
        <v>31</v>
      </c>
      <c r="AA21" s="155"/>
      <c r="AB21" s="31">
        <f t="shared" si="5"/>
        <v>165</v>
      </c>
      <c r="AC21" s="33">
        <v>31</v>
      </c>
      <c r="AD21" s="123">
        <f t="shared" si="6"/>
        <v>134</v>
      </c>
    </row>
    <row r="22" spans="2:30" x14ac:dyDescent="0.2">
      <c r="B22" s="16" t="s">
        <v>72</v>
      </c>
      <c r="C22" s="17" t="s">
        <v>73</v>
      </c>
      <c r="D22" s="18" t="s">
        <v>33</v>
      </c>
      <c r="E22" s="19">
        <v>158</v>
      </c>
      <c r="F22" s="19">
        <v>0</v>
      </c>
      <c r="G22" s="20">
        <v>0</v>
      </c>
      <c r="H22" s="21">
        <v>9</v>
      </c>
      <c r="I22" s="22">
        <f t="shared" si="0"/>
        <v>9</v>
      </c>
      <c r="J22" s="20">
        <v>0</v>
      </c>
      <c r="K22" s="21">
        <v>0</v>
      </c>
      <c r="L22" s="22">
        <f t="shared" si="1"/>
        <v>0</v>
      </c>
      <c r="M22" s="23">
        <v>158</v>
      </c>
      <c r="N22" s="24">
        <v>9</v>
      </c>
      <c r="O22" s="25">
        <f t="shared" si="2"/>
        <v>167</v>
      </c>
      <c r="P22" s="20">
        <v>0</v>
      </c>
      <c r="Q22" s="21">
        <v>8</v>
      </c>
      <c r="R22" s="22">
        <f t="shared" si="3"/>
        <v>8</v>
      </c>
      <c r="S22" s="26">
        <v>32</v>
      </c>
      <c r="T22" s="26">
        <v>14</v>
      </c>
      <c r="U22" s="22">
        <f t="shared" si="4"/>
        <v>46</v>
      </c>
      <c r="V22" s="28">
        <v>0</v>
      </c>
      <c r="W22" s="19">
        <v>0</v>
      </c>
      <c r="X22" s="19">
        <v>0</v>
      </c>
      <c r="Y22" s="29">
        <f t="shared" si="7"/>
        <v>158</v>
      </c>
      <c r="Z22" s="30">
        <f t="shared" si="8"/>
        <v>63</v>
      </c>
      <c r="AA22" s="155"/>
      <c r="AB22" s="31">
        <f t="shared" si="5"/>
        <v>221</v>
      </c>
      <c r="AC22" s="33">
        <v>40</v>
      </c>
      <c r="AD22" s="123">
        <f t="shared" si="6"/>
        <v>181</v>
      </c>
    </row>
    <row r="23" spans="2:30" x14ac:dyDescent="0.2">
      <c r="B23" s="16" t="s">
        <v>74</v>
      </c>
      <c r="C23" s="17" t="s">
        <v>75</v>
      </c>
      <c r="D23" s="18" t="s">
        <v>41</v>
      </c>
      <c r="E23" s="19">
        <v>101</v>
      </c>
      <c r="F23" s="19">
        <v>0</v>
      </c>
      <c r="G23" s="20">
        <v>0</v>
      </c>
      <c r="H23" s="21">
        <v>0</v>
      </c>
      <c r="I23" s="22">
        <f t="shared" si="0"/>
        <v>0</v>
      </c>
      <c r="J23" s="20">
        <v>0</v>
      </c>
      <c r="K23" s="21">
        <v>0</v>
      </c>
      <c r="L23" s="22">
        <f t="shared" si="1"/>
        <v>0</v>
      </c>
      <c r="M23" s="23">
        <v>101</v>
      </c>
      <c r="N23" s="24">
        <v>0</v>
      </c>
      <c r="O23" s="25">
        <f t="shared" si="2"/>
        <v>101</v>
      </c>
      <c r="P23" s="20">
        <v>0</v>
      </c>
      <c r="Q23" s="21">
        <v>512</v>
      </c>
      <c r="R23" s="22">
        <f t="shared" si="3"/>
        <v>512</v>
      </c>
      <c r="S23" s="26">
        <v>7</v>
      </c>
      <c r="T23" s="26">
        <v>0</v>
      </c>
      <c r="U23" s="22">
        <f t="shared" si="4"/>
        <v>7</v>
      </c>
      <c r="V23" s="28">
        <v>0</v>
      </c>
      <c r="W23" s="19">
        <v>0</v>
      </c>
      <c r="X23" s="19">
        <v>0</v>
      </c>
      <c r="Y23" s="29">
        <f t="shared" si="7"/>
        <v>101</v>
      </c>
      <c r="Z23" s="30">
        <f t="shared" si="8"/>
        <v>519</v>
      </c>
      <c r="AA23" s="155"/>
      <c r="AB23" s="31">
        <f t="shared" si="5"/>
        <v>620</v>
      </c>
      <c r="AC23" s="33">
        <v>63</v>
      </c>
      <c r="AD23" s="123">
        <f t="shared" si="6"/>
        <v>557</v>
      </c>
    </row>
    <row r="24" spans="2:30" x14ac:dyDescent="0.2">
      <c r="B24" s="16" t="s">
        <v>76</v>
      </c>
      <c r="C24" s="17" t="s">
        <v>77</v>
      </c>
      <c r="D24" s="18" t="s">
        <v>41</v>
      </c>
      <c r="E24" s="19">
        <v>205</v>
      </c>
      <c r="F24" s="19">
        <v>0</v>
      </c>
      <c r="G24" s="20">
        <v>0</v>
      </c>
      <c r="H24" s="21">
        <v>0</v>
      </c>
      <c r="I24" s="22">
        <f t="shared" si="0"/>
        <v>0</v>
      </c>
      <c r="J24" s="20">
        <v>0</v>
      </c>
      <c r="K24" s="21">
        <v>0</v>
      </c>
      <c r="L24" s="22">
        <f t="shared" si="1"/>
        <v>0</v>
      </c>
      <c r="M24" s="23">
        <v>205</v>
      </c>
      <c r="N24" s="24">
        <v>0</v>
      </c>
      <c r="O24" s="25">
        <f t="shared" si="2"/>
        <v>205</v>
      </c>
      <c r="P24" s="20">
        <v>2</v>
      </c>
      <c r="Q24" s="21">
        <v>161</v>
      </c>
      <c r="R24" s="22">
        <f t="shared" si="3"/>
        <v>163</v>
      </c>
      <c r="S24" s="26">
        <v>31</v>
      </c>
      <c r="T24" s="26">
        <v>0</v>
      </c>
      <c r="U24" s="22">
        <f t="shared" si="4"/>
        <v>31</v>
      </c>
      <c r="V24" s="28">
        <v>0</v>
      </c>
      <c r="W24" s="19">
        <v>2</v>
      </c>
      <c r="X24" s="19">
        <v>25</v>
      </c>
      <c r="Y24" s="29">
        <f t="shared" si="7"/>
        <v>209</v>
      </c>
      <c r="Z24" s="30">
        <f t="shared" si="8"/>
        <v>217</v>
      </c>
      <c r="AA24" s="155"/>
      <c r="AB24" s="31">
        <f t="shared" si="5"/>
        <v>426</v>
      </c>
      <c r="AC24" s="33">
        <v>63</v>
      </c>
      <c r="AD24" s="123">
        <f t="shared" si="6"/>
        <v>363</v>
      </c>
    </row>
    <row r="25" spans="2:30" x14ac:dyDescent="0.2">
      <c r="B25" s="16" t="s">
        <v>78</v>
      </c>
      <c r="C25" s="17" t="s">
        <v>79</v>
      </c>
      <c r="D25" s="18" t="s">
        <v>41</v>
      </c>
      <c r="E25" s="19">
        <v>301</v>
      </c>
      <c r="F25" s="19">
        <v>0</v>
      </c>
      <c r="G25" s="20">
        <v>0</v>
      </c>
      <c r="H25" s="21">
        <v>0</v>
      </c>
      <c r="I25" s="22">
        <f t="shared" si="0"/>
        <v>0</v>
      </c>
      <c r="J25" s="20">
        <v>0</v>
      </c>
      <c r="K25" s="21">
        <v>0</v>
      </c>
      <c r="L25" s="22">
        <f t="shared" si="1"/>
        <v>0</v>
      </c>
      <c r="M25" s="23">
        <v>301</v>
      </c>
      <c r="N25" s="24">
        <v>0</v>
      </c>
      <c r="O25" s="25">
        <f t="shared" si="2"/>
        <v>301</v>
      </c>
      <c r="P25" s="20">
        <v>0</v>
      </c>
      <c r="Q25" s="21">
        <v>1325</v>
      </c>
      <c r="R25" s="22">
        <f t="shared" si="3"/>
        <v>1325</v>
      </c>
      <c r="S25" s="26">
        <v>78</v>
      </c>
      <c r="T25" s="26">
        <v>22</v>
      </c>
      <c r="U25" s="22">
        <f t="shared" si="4"/>
        <v>100</v>
      </c>
      <c r="V25" s="28">
        <v>212</v>
      </c>
      <c r="W25" s="19">
        <v>0</v>
      </c>
      <c r="X25" s="19">
        <v>0</v>
      </c>
      <c r="Y25" s="29">
        <f t="shared" si="7"/>
        <v>301</v>
      </c>
      <c r="Z25" s="30">
        <f t="shared" si="8"/>
        <v>1637</v>
      </c>
      <c r="AA25" s="155"/>
      <c r="AB25" s="31">
        <f t="shared" si="5"/>
        <v>1938</v>
      </c>
      <c r="AC25" s="33">
        <v>254</v>
      </c>
      <c r="AD25" s="123">
        <f t="shared" si="6"/>
        <v>1684</v>
      </c>
    </row>
    <row r="26" spans="2:30" x14ac:dyDescent="0.2">
      <c r="B26" s="16" t="s">
        <v>80</v>
      </c>
      <c r="C26" s="17" t="s">
        <v>81</v>
      </c>
      <c r="D26" s="18" t="s">
        <v>30</v>
      </c>
      <c r="E26" s="19">
        <v>136</v>
      </c>
      <c r="F26" s="19">
        <v>0</v>
      </c>
      <c r="G26" s="20">
        <v>0</v>
      </c>
      <c r="H26" s="21">
        <v>113</v>
      </c>
      <c r="I26" s="22">
        <f t="shared" si="0"/>
        <v>113</v>
      </c>
      <c r="J26" s="20">
        <v>2</v>
      </c>
      <c r="K26" s="21">
        <v>0</v>
      </c>
      <c r="L26" s="22">
        <f t="shared" si="1"/>
        <v>2</v>
      </c>
      <c r="M26" s="23">
        <v>138</v>
      </c>
      <c r="N26" s="24">
        <v>113</v>
      </c>
      <c r="O26" s="25">
        <f t="shared" si="2"/>
        <v>251</v>
      </c>
      <c r="P26" s="20">
        <v>0</v>
      </c>
      <c r="Q26" s="21">
        <v>700</v>
      </c>
      <c r="R26" s="22">
        <f t="shared" si="3"/>
        <v>700</v>
      </c>
      <c r="S26" s="26">
        <v>105</v>
      </c>
      <c r="T26" s="26">
        <v>0</v>
      </c>
      <c r="U26" s="22">
        <f t="shared" si="4"/>
        <v>105</v>
      </c>
      <c r="V26" s="28">
        <v>1881</v>
      </c>
      <c r="W26" s="19">
        <v>0</v>
      </c>
      <c r="X26" s="19">
        <v>0</v>
      </c>
      <c r="Y26" s="29">
        <f t="shared" si="7"/>
        <v>138</v>
      </c>
      <c r="Z26" s="30">
        <f t="shared" si="8"/>
        <v>2799</v>
      </c>
      <c r="AA26" s="155"/>
      <c r="AB26" s="31">
        <f t="shared" si="5"/>
        <v>2937</v>
      </c>
      <c r="AC26" s="33">
        <v>1307</v>
      </c>
      <c r="AD26" s="123">
        <f t="shared" si="6"/>
        <v>1630</v>
      </c>
    </row>
    <row r="27" spans="2:30" x14ac:dyDescent="0.2">
      <c r="B27" s="16" t="s">
        <v>82</v>
      </c>
      <c r="C27" s="36" t="s">
        <v>83</v>
      </c>
      <c r="D27" s="18" t="s">
        <v>36</v>
      </c>
      <c r="E27" s="19">
        <v>71</v>
      </c>
      <c r="F27" s="19">
        <v>0</v>
      </c>
      <c r="G27" s="20">
        <v>0</v>
      </c>
      <c r="H27" s="21">
        <v>0</v>
      </c>
      <c r="I27" s="22">
        <f t="shared" si="0"/>
        <v>0</v>
      </c>
      <c r="J27" s="20">
        <v>0</v>
      </c>
      <c r="K27" s="21">
        <v>0</v>
      </c>
      <c r="L27" s="22">
        <f t="shared" si="1"/>
        <v>0</v>
      </c>
      <c r="M27" s="23">
        <v>71</v>
      </c>
      <c r="N27" s="24">
        <v>0</v>
      </c>
      <c r="O27" s="25">
        <f t="shared" si="2"/>
        <v>71</v>
      </c>
      <c r="P27" s="20">
        <v>0</v>
      </c>
      <c r="Q27" s="21">
        <v>0</v>
      </c>
      <c r="R27" s="22">
        <f t="shared" si="3"/>
        <v>0</v>
      </c>
      <c r="S27" s="26">
        <v>8</v>
      </c>
      <c r="T27" s="26">
        <v>0</v>
      </c>
      <c r="U27" s="22">
        <f t="shared" si="4"/>
        <v>8</v>
      </c>
      <c r="V27" s="28">
        <v>0</v>
      </c>
      <c r="W27" s="19">
        <v>0</v>
      </c>
      <c r="X27" s="19">
        <v>0</v>
      </c>
      <c r="Y27" s="29">
        <f t="shared" si="7"/>
        <v>71</v>
      </c>
      <c r="Z27" s="30">
        <f t="shared" si="8"/>
        <v>8</v>
      </c>
      <c r="AA27" s="155"/>
      <c r="AB27" s="31">
        <f t="shared" si="5"/>
        <v>79</v>
      </c>
      <c r="AC27" s="33">
        <v>7</v>
      </c>
      <c r="AD27" s="123">
        <f t="shared" si="6"/>
        <v>72</v>
      </c>
    </row>
    <row r="28" spans="2:30" x14ac:dyDescent="0.2">
      <c r="B28" s="16" t="s">
        <v>84</v>
      </c>
      <c r="C28" s="17" t="s">
        <v>85</v>
      </c>
      <c r="D28" s="18" t="s">
        <v>36</v>
      </c>
      <c r="E28" s="19">
        <v>115</v>
      </c>
      <c r="F28" s="19">
        <v>0</v>
      </c>
      <c r="G28" s="20">
        <v>0</v>
      </c>
      <c r="H28" s="21">
        <v>0</v>
      </c>
      <c r="I28" s="22">
        <f t="shared" si="0"/>
        <v>0</v>
      </c>
      <c r="J28" s="20">
        <v>0</v>
      </c>
      <c r="K28" s="21">
        <v>0</v>
      </c>
      <c r="L28" s="22">
        <f t="shared" si="1"/>
        <v>0</v>
      </c>
      <c r="M28" s="23">
        <v>115</v>
      </c>
      <c r="N28" s="24">
        <v>0</v>
      </c>
      <c r="O28" s="25">
        <f t="shared" si="2"/>
        <v>115</v>
      </c>
      <c r="P28" s="20">
        <v>2</v>
      </c>
      <c r="Q28" s="21">
        <v>17</v>
      </c>
      <c r="R28" s="22">
        <f t="shared" si="3"/>
        <v>19</v>
      </c>
      <c r="S28" s="26">
        <v>5</v>
      </c>
      <c r="T28" s="26">
        <v>15</v>
      </c>
      <c r="U28" s="22">
        <f t="shared" si="4"/>
        <v>20</v>
      </c>
      <c r="V28" s="28">
        <v>0</v>
      </c>
      <c r="W28" s="19">
        <v>0</v>
      </c>
      <c r="X28" s="19">
        <v>0</v>
      </c>
      <c r="Y28" s="29">
        <f t="shared" si="7"/>
        <v>117</v>
      </c>
      <c r="Z28" s="30">
        <f t="shared" si="8"/>
        <v>37</v>
      </c>
      <c r="AA28" s="155"/>
      <c r="AB28" s="31">
        <f t="shared" si="5"/>
        <v>154</v>
      </c>
      <c r="AC28" s="33">
        <v>53</v>
      </c>
      <c r="AD28" s="123">
        <f t="shared" si="6"/>
        <v>101</v>
      </c>
    </row>
    <row r="29" spans="2:30" x14ac:dyDescent="0.2">
      <c r="B29" s="16" t="s">
        <v>86</v>
      </c>
      <c r="C29" s="17" t="s">
        <v>87</v>
      </c>
      <c r="D29" s="18" t="s">
        <v>36</v>
      </c>
      <c r="E29" s="19">
        <v>61</v>
      </c>
      <c r="F29" s="19">
        <v>0</v>
      </c>
      <c r="G29" s="20">
        <v>0</v>
      </c>
      <c r="H29" s="21">
        <v>0</v>
      </c>
      <c r="I29" s="22">
        <f t="shared" si="0"/>
        <v>0</v>
      </c>
      <c r="J29" s="20">
        <v>0</v>
      </c>
      <c r="K29" s="21">
        <v>0</v>
      </c>
      <c r="L29" s="22">
        <f t="shared" si="1"/>
        <v>0</v>
      </c>
      <c r="M29" s="23">
        <v>61</v>
      </c>
      <c r="N29" s="24">
        <v>0</v>
      </c>
      <c r="O29" s="25">
        <f t="shared" si="2"/>
        <v>61</v>
      </c>
      <c r="P29" s="20">
        <v>0</v>
      </c>
      <c r="Q29" s="21">
        <v>9</v>
      </c>
      <c r="R29" s="22">
        <f t="shared" si="3"/>
        <v>9</v>
      </c>
      <c r="S29" s="26">
        <v>7</v>
      </c>
      <c r="T29" s="26">
        <v>0</v>
      </c>
      <c r="U29" s="22">
        <f t="shared" si="4"/>
        <v>7</v>
      </c>
      <c r="V29" s="28">
        <v>0</v>
      </c>
      <c r="W29" s="19">
        <v>0</v>
      </c>
      <c r="X29" s="19">
        <v>0</v>
      </c>
      <c r="Y29" s="29">
        <f t="shared" si="7"/>
        <v>61</v>
      </c>
      <c r="Z29" s="30">
        <f t="shared" si="8"/>
        <v>16</v>
      </c>
      <c r="AA29" s="155"/>
      <c r="AB29" s="31">
        <f t="shared" si="5"/>
        <v>77</v>
      </c>
      <c r="AC29" s="33">
        <v>7</v>
      </c>
      <c r="AD29" s="123">
        <f t="shared" si="6"/>
        <v>70</v>
      </c>
    </row>
    <row r="30" spans="2:30" x14ac:dyDescent="0.2">
      <c r="B30" s="16" t="s">
        <v>88</v>
      </c>
      <c r="C30" s="17" t="s">
        <v>89</v>
      </c>
      <c r="D30" s="18" t="s">
        <v>36</v>
      </c>
      <c r="E30" s="19">
        <v>86</v>
      </c>
      <c r="F30" s="19">
        <v>0</v>
      </c>
      <c r="G30" s="20">
        <v>0</v>
      </c>
      <c r="H30" s="21">
        <v>0</v>
      </c>
      <c r="I30" s="22">
        <f t="shared" si="0"/>
        <v>0</v>
      </c>
      <c r="J30" s="20">
        <v>0</v>
      </c>
      <c r="K30" s="21">
        <v>0</v>
      </c>
      <c r="L30" s="22">
        <f t="shared" si="1"/>
        <v>0</v>
      </c>
      <c r="M30" s="23">
        <v>86</v>
      </c>
      <c r="N30" s="24">
        <v>0</v>
      </c>
      <c r="O30" s="25">
        <f t="shared" si="2"/>
        <v>86</v>
      </c>
      <c r="P30" s="20">
        <v>0</v>
      </c>
      <c r="Q30" s="21">
        <v>0</v>
      </c>
      <c r="R30" s="22">
        <f t="shared" si="3"/>
        <v>0</v>
      </c>
      <c r="S30" s="26">
        <v>35</v>
      </c>
      <c r="T30" s="26">
        <v>0</v>
      </c>
      <c r="U30" s="22">
        <f t="shared" si="4"/>
        <v>35</v>
      </c>
      <c r="V30" s="28">
        <v>0</v>
      </c>
      <c r="W30" s="19">
        <v>0</v>
      </c>
      <c r="X30" s="19">
        <v>0</v>
      </c>
      <c r="Y30" s="29">
        <f t="shared" si="7"/>
        <v>86</v>
      </c>
      <c r="Z30" s="30">
        <f t="shared" si="8"/>
        <v>35</v>
      </c>
      <c r="AA30" s="155"/>
      <c r="AB30" s="31">
        <f t="shared" si="5"/>
        <v>121</v>
      </c>
      <c r="AC30" s="33">
        <v>35</v>
      </c>
      <c r="AD30" s="123">
        <f t="shared" si="6"/>
        <v>86</v>
      </c>
    </row>
    <row r="31" spans="2:30" x14ac:dyDescent="0.2">
      <c r="B31" s="16" t="s">
        <v>90</v>
      </c>
      <c r="C31" s="17" t="s">
        <v>91</v>
      </c>
      <c r="D31" s="18" t="s">
        <v>33</v>
      </c>
      <c r="E31" s="19">
        <v>121</v>
      </c>
      <c r="F31" s="19">
        <v>0</v>
      </c>
      <c r="G31" s="20">
        <v>7</v>
      </c>
      <c r="H31" s="21">
        <v>63</v>
      </c>
      <c r="I31" s="22">
        <f t="shared" si="0"/>
        <v>70</v>
      </c>
      <c r="J31" s="20">
        <v>0</v>
      </c>
      <c r="K31" s="21">
        <v>0</v>
      </c>
      <c r="L31" s="22">
        <f t="shared" si="1"/>
        <v>0</v>
      </c>
      <c r="M31" s="23">
        <v>128</v>
      </c>
      <c r="N31" s="24">
        <v>63</v>
      </c>
      <c r="O31" s="25">
        <f t="shared" si="2"/>
        <v>191</v>
      </c>
      <c r="P31" s="20">
        <v>6</v>
      </c>
      <c r="Q31" s="21">
        <v>0</v>
      </c>
      <c r="R31" s="22">
        <f t="shared" si="3"/>
        <v>6</v>
      </c>
      <c r="S31" s="26">
        <v>1</v>
      </c>
      <c r="T31" s="26">
        <v>0</v>
      </c>
      <c r="U31" s="22">
        <f t="shared" si="4"/>
        <v>1</v>
      </c>
      <c r="V31" s="28">
        <v>0</v>
      </c>
      <c r="W31" s="19">
        <v>0</v>
      </c>
      <c r="X31" s="19">
        <v>0</v>
      </c>
      <c r="Y31" s="29">
        <f t="shared" si="7"/>
        <v>134</v>
      </c>
      <c r="Z31" s="30">
        <f t="shared" si="8"/>
        <v>64</v>
      </c>
      <c r="AA31" s="155"/>
      <c r="AB31" s="31">
        <f t="shared" si="5"/>
        <v>198</v>
      </c>
      <c r="AC31" s="33">
        <v>3</v>
      </c>
      <c r="AD31" s="123">
        <f t="shared" si="6"/>
        <v>195</v>
      </c>
    </row>
    <row r="32" spans="2:30" x14ac:dyDescent="0.2">
      <c r="B32" s="16" t="s">
        <v>92</v>
      </c>
      <c r="C32" s="17" t="s">
        <v>93</v>
      </c>
      <c r="D32" s="18" t="s">
        <v>33</v>
      </c>
      <c r="E32" s="19">
        <v>135</v>
      </c>
      <c r="F32" s="19">
        <v>0</v>
      </c>
      <c r="G32" s="20">
        <v>0</v>
      </c>
      <c r="H32" s="21">
        <v>0</v>
      </c>
      <c r="I32" s="22">
        <f t="shared" si="0"/>
        <v>0</v>
      </c>
      <c r="J32" s="20">
        <v>0</v>
      </c>
      <c r="K32" s="21">
        <v>0</v>
      </c>
      <c r="L32" s="22">
        <f t="shared" si="1"/>
        <v>0</v>
      </c>
      <c r="M32" s="23">
        <v>135</v>
      </c>
      <c r="N32" s="24">
        <v>0</v>
      </c>
      <c r="O32" s="25">
        <f t="shared" si="2"/>
        <v>135</v>
      </c>
      <c r="P32" s="20">
        <v>0</v>
      </c>
      <c r="Q32" s="21">
        <v>0</v>
      </c>
      <c r="R32" s="22">
        <f t="shared" si="3"/>
        <v>0</v>
      </c>
      <c r="S32" s="26">
        <v>23</v>
      </c>
      <c r="T32" s="26">
        <v>17</v>
      </c>
      <c r="U32" s="22">
        <f t="shared" si="4"/>
        <v>40</v>
      </c>
      <c r="V32" s="28">
        <v>143</v>
      </c>
      <c r="W32" s="19">
        <v>0</v>
      </c>
      <c r="X32" s="19">
        <v>0</v>
      </c>
      <c r="Y32" s="29">
        <f t="shared" si="7"/>
        <v>135</v>
      </c>
      <c r="Z32" s="30">
        <f t="shared" si="8"/>
        <v>183</v>
      </c>
      <c r="AA32" s="155"/>
      <c r="AB32" s="31">
        <f t="shared" si="5"/>
        <v>318</v>
      </c>
      <c r="AC32" s="33">
        <v>55</v>
      </c>
      <c r="AD32" s="123">
        <f t="shared" si="6"/>
        <v>263</v>
      </c>
    </row>
    <row r="33" spans="2:30" x14ac:dyDescent="0.2">
      <c r="B33" s="16" t="s">
        <v>94</v>
      </c>
      <c r="C33" s="17" t="s">
        <v>95</v>
      </c>
      <c r="D33" s="18" t="s">
        <v>33</v>
      </c>
      <c r="E33" s="19">
        <v>59</v>
      </c>
      <c r="F33" s="19">
        <v>0</v>
      </c>
      <c r="G33" s="20">
        <v>0</v>
      </c>
      <c r="H33" s="21">
        <v>0</v>
      </c>
      <c r="I33" s="22">
        <f t="shared" si="0"/>
        <v>0</v>
      </c>
      <c r="J33" s="20">
        <v>0</v>
      </c>
      <c r="K33" s="21">
        <v>0</v>
      </c>
      <c r="L33" s="22">
        <f t="shared" si="1"/>
        <v>0</v>
      </c>
      <c r="M33" s="23">
        <v>59</v>
      </c>
      <c r="N33" s="24">
        <v>0</v>
      </c>
      <c r="O33" s="25">
        <f t="shared" si="2"/>
        <v>59</v>
      </c>
      <c r="P33" s="20">
        <v>0</v>
      </c>
      <c r="Q33" s="21">
        <v>0</v>
      </c>
      <c r="R33" s="22">
        <f t="shared" si="3"/>
        <v>0</v>
      </c>
      <c r="S33" s="26">
        <v>0</v>
      </c>
      <c r="T33" s="26">
        <v>0</v>
      </c>
      <c r="U33" s="22">
        <f t="shared" si="4"/>
        <v>0</v>
      </c>
      <c r="V33" s="28">
        <v>0</v>
      </c>
      <c r="W33" s="19">
        <v>0</v>
      </c>
      <c r="X33" s="19">
        <v>0</v>
      </c>
      <c r="Y33" s="29">
        <f t="shared" si="7"/>
        <v>59</v>
      </c>
      <c r="Z33" s="30">
        <f t="shared" si="8"/>
        <v>0</v>
      </c>
      <c r="AA33" s="155"/>
      <c r="AB33" s="31">
        <f t="shared" si="5"/>
        <v>59</v>
      </c>
      <c r="AC33" s="33">
        <v>0</v>
      </c>
      <c r="AD33" s="123">
        <f t="shared" si="6"/>
        <v>59</v>
      </c>
    </row>
    <row r="34" spans="2:30" x14ac:dyDescent="0.2">
      <c r="B34" s="16" t="s">
        <v>96</v>
      </c>
      <c r="C34" s="17" t="s">
        <v>97</v>
      </c>
      <c r="D34" s="18" t="s">
        <v>41</v>
      </c>
      <c r="E34" s="19">
        <v>155</v>
      </c>
      <c r="F34" s="19">
        <v>0</v>
      </c>
      <c r="G34" s="20">
        <v>0</v>
      </c>
      <c r="H34" s="21">
        <v>0</v>
      </c>
      <c r="I34" s="22">
        <f t="shared" si="0"/>
        <v>0</v>
      </c>
      <c r="J34" s="20">
        <v>0</v>
      </c>
      <c r="K34" s="21">
        <v>0</v>
      </c>
      <c r="L34" s="22">
        <f t="shared" si="1"/>
        <v>0</v>
      </c>
      <c r="M34" s="23">
        <v>155</v>
      </c>
      <c r="N34" s="24">
        <v>0</v>
      </c>
      <c r="O34" s="25">
        <f t="shared" si="2"/>
        <v>155</v>
      </c>
      <c r="P34" s="20">
        <v>0</v>
      </c>
      <c r="Q34" s="21">
        <v>0</v>
      </c>
      <c r="R34" s="22">
        <f t="shared" si="3"/>
        <v>0</v>
      </c>
      <c r="S34" s="26">
        <v>22</v>
      </c>
      <c r="T34" s="26">
        <v>0</v>
      </c>
      <c r="U34" s="22">
        <f t="shared" si="4"/>
        <v>22</v>
      </c>
      <c r="V34" s="28">
        <v>0</v>
      </c>
      <c r="W34" s="19">
        <v>0</v>
      </c>
      <c r="X34" s="19">
        <v>0</v>
      </c>
      <c r="Y34" s="29">
        <f t="shared" si="7"/>
        <v>155</v>
      </c>
      <c r="Z34" s="30">
        <f t="shared" si="8"/>
        <v>22</v>
      </c>
      <c r="AA34" s="155"/>
      <c r="AB34" s="31">
        <f t="shared" si="5"/>
        <v>177</v>
      </c>
      <c r="AC34" s="33">
        <v>22</v>
      </c>
      <c r="AD34" s="123">
        <f t="shared" ref="AD34:AD65" si="9">AB34-AC34</f>
        <v>155</v>
      </c>
    </row>
    <row r="35" spans="2:30" x14ac:dyDescent="0.2">
      <c r="B35" s="16" t="s">
        <v>98</v>
      </c>
      <c r="C35" s="17" t="s">
        <v>99</v>
      </c>
      <c r="D35" s="18" t="s">
        <v>33</v>
      </c>
      <c r="E35" s="19">
        <v>25</v>
      </c>
      <c r="F35" s="19">
        <v>0</v>
      </c>
      <c r="G35" s="20">
        <v>0</v>
      </c>
      <c r="H35" s="21">
        <v>40</v>
      </c>
      <c r="I35" s="22">
        <f t="shared" si="0"/>
        <v>40</v>
      </c>
      <c r="J35" s="20">
        <v>0</v>
      </c>
      <c r="K35" s="21">
        <v>0</v>
      </c>
      <c r="L35" s="22">
        <f t="shared" si="1"/>
        <v>0</v>
      </c>
      <c r="M35" s="23">
        <v>25</v>
      </c>
      <c r="N35" s="24">
        <v>40</v>
      </c>
      <c r="O35" s="25">
        <f t="shared" si="2"/>
        <v>65</v>
      </c>
      <c r="P35" s="20">
        <v>0</v>
      </c>
      <c r="Q35" s="21">
        <v>0</v>
      </c>
      <c r="R35" s="22">
        <f t="shared" si="3"/>
        <v>0</v>
      </c>
      <c r="S35" s="26">
        <v>1</v>
      </c>
      <c r="T35" s="26">
        <v>0</v>
      </c>
      <c r="U35" s="22">
        <f t="shared" si="4"/>
        <v>1</v>
      </c>
      <c r="V35" s="28">
        <v>0</v>
      </c>
      <c r="W35" s="19">
        <v>0</v>
      </c>
      <c r="X35" s="19">
        <v>0</v>
      </c>
      <c r="Y35" s="29">
        <f t="shared" si="7"/>
        <v>25</v>
      </c>
      <c r="Z35" s="30">
        <f t="shared" si="8"/>
        <v>41</v>
      </c>
      <c r="AA35" s="155"/>
      <c r="AB35" s="31">
        <f t="shared" si="5"/>
        <v>66</v>
      </c>
      <c r="AC35" s="33">
        <v>0</v>
      </c>
      <c r="AD35" s="123">
        <f t="shared" si="9"/>
        <v>66</v>
      </c>
    </row>
    <row r="36" spans="2:30" x14ac:dyDescent="0.2">
      <c r="B36" s="16" t="s">
        <v>100</v>
      </c>
      <c r="C36" s="17" t="s">
        <v>101</v>
      </c>
      <c r="D36" s="18" t="s">
        <v>30</v>
      </c>
      <c r="E36" s="19">
        <v>116</v>
      </c>
      <c r="F36" s="19">
        <v>0</v>
      </c>
      <c r="G36" s="20">
        <v>0</v>
      </c>
      <c r="H36" s="21">
        <v>0</v>
      </c>
      <c r="I36" s="22">
        <f t="shared" si="0"/>
        <v>0</v>
      </c>
      <c r="J36" s="20">
        <v>0</v>
      </c>
      <c r="K36" s="21">
        <v>0</v>
      </c>
      <c r="L36" s="22">
        <f t="shared" si="1"/>
        <v>0</v>
      </c>
      <c r="M36" s="23">
        <v>116</v>
      </c>
      <c r="N36" s="24">
        <v>0</v>
      </c>
      <c r="O36" s="25">
        <f t="shared" si="2"/>
        <v>116</v>
      </c>
      <c r="P36" s="20">
        <v>0</v>
      </c>
      <c r="Q36" s="21">
        <v>0</v>
      </c>
      <c r="R36" s="22">
        <f t="shared" si="3"/>
        <v>0</v>
      </c>
      <c r="S36" s="26">
        <v>7</v>
      </c>
      <c r="T36" s="26">
        <v>0</v>
      </c>
      <c r="U36" s="22">
        <f t="shared" si="4"/>
        <v>7</v>
      </c>
      <c r="V36" s="28">
        <v>0</v>
      </c>
      <c r="W36" s="19">
        <v>0</v>
      </c>
      <c r="X36" s="19">
        <v>0</v>
      </c>
      <c r="Y36" s="29">
        <f t="shared" si="7"/>
        <v>116</v>
      </c>
      <c r="Z36" s="30">
        <f t="shared" si="8"/>
        <v>7</v>
      </c>
      <c r="AA36" s="155"/>
      <c r="AB36" s="31">
        <f t="shared" si="5"/>
        <v>123</v>
      </c>
      <c r="AC36" s="33">
        <v>7</v>
      </c>
      <c r="AD36" s="123">
        <f t="shared" si="9"/>
        <v>116</v>
      </c>
    </row>
    <row r="37" spans="2:30" x14ac:dyDescent="0.2">
      <c r="B37" s="16" t="s">
        <v>102</v>
      </c>
      <c r="C37" s="17" t="s">
        <v>103</v>
      </c>
      <c r="D37" s="18" t="s">
        <v>41</v>
      </c>
      <c r="E37" s="19">
        <v>213</v>
      </c>
      <c r="F37" s="19">
        <v>0</v>
      </c>
      <c r="G37" s="20">
        <v>0</v>
      </c>
      <c r="H37" s="21">
        <v>0</v>
      </c>
      <c r="I37" s="22">
        <f t="shared" si="0"/>
        <v>0</v>
      </c>
      <c r="J37" s="20">
        <v>0</v>
      </c>
      <c r="K37" s="21">
        <v>0</v>
      </c>
      <c r="L37" s="22">
        <f t="shared" si="1"/>
        <v>0</v>
      </c>
      <c r="M37" s="23">
        <v>213</v>
      </c>
      <c r="N37" s="24">
        <v>0</v>
      </c>
      <c r="O37" s="25">
        <f t="shared" si="2"/>
        <v>213</v>
      </c>
      <c r="P37" s="20">
        <v>0</v>
      </c>
      <c r="Q37" s="21">
        <v>0</v>
      </c>
      <c r="R37" s="22">
        <f t="shared" si="3"/>
        <v>0</v>
      </c>
      <c r="S37" s="26">
        <v>25</v>
      </c>
      <c r="T37" s="26">
        <v>22</v>
      </c>
      <c r="U37" s="22">
        <f t="shared" si="4"/>
        <v>47</v>
      </c>
      <c r="V37" s="28">
        <v>70</v>
      </c>
      <c r="W37" s="19">
        <v>0</v>
      </c>
      <c r="X37" s="19">
        <v>0</v>
      </c>
      <c r="Y37" s="29">
        <f t="shared" si="7"/>
        <v>213</v>
      </c>
      <c r="Z37" s="30">
        <f t="shared" si="8"/>
        <v>117</v>
      </c>
      <c r="AA37" s="155"/>
      <c r="AB37" s="31">
        <f t="shared" si="5"/>
        <v>330</v>
      </c>
      <c r="AC37" s="33">
        <v>47</v>
      </c>
      <c r="AD37" s="123">
        <f t="shared" si="9"/>
        <v>283</v>
      </c>
    </row>
    <row r="38" spans="2:30" x14ac:dyDescent="0.2">
      <c r="B38" s="16" t="s">
        <v>104</v>
      </c>
      <c r="C38" s="17" t="s">
        <v>105</v>
      </c>
      <c r="D38" s="18" t="s">
        <v>33</v>
      </c>
      <c r="E38" s="19">
        <v>63</v>
      </c>
      <c r="F38" s="19">
        <v>0</v>
      </c>
      <c r="G38" s="20">
        <v>0</v>
      </c>
      <c r="H38" s="21">
        <v>0</v>
      </c>
      <c r="I38" s="22">
        <f t="shared" si="0"/>
        <v>0</v>
      </c>
      <c r="J38" s="20">
        <v>0</v>
      </c>
      <c r="K38" s="21">
        <v>0</v>
      </c>
      <c r="L38" s="22">
        <f t="shared" si="1"/>
        <v>0</v>
      </c>
      <c r="M38" s="23">
        <v>63</v>
      </c>
      <c r="N38" s="24">
        <v>0</v>
      </c>
      <c r="O38" s="25">
        <f t="shared" si="2"/>
        <v>63</v>
      </c>
      <c r="P38" s="20">
        <v>0</v>
      </c>
      <c r="Q38" s="21">
        <v>0</v>
      </c>
      <c r="R38" s="22">
        <f t="shared" si="3"/>
        <v>0</v>
      </c>
      <c r="S38" s="26">
        <v>23</v>
      </c>
      <c r="T38" s="26">
        <v>0</v>
      </c>
      <c r="U38" s="22">
        <f t="shared" si="4"/>
        <v>23</v>
      </c>
      <c r="V38" s="28">
        <v>0</v>
      </c>
      <c r="W38" s="19">
        <v>0</v>
      </c>
      <c r="X38" s="19">
        <v>0</v>
      </c>
      <c r="Y38" s="29">
        <f t="shared" si="7"/>
        <v>63</v>
      </c>
      <c r="Z38" s="30">
        <f t="shared" si="8"/>
        <v>23</v>
      </c>
      <c r="AA38" s="155"/>
      <c r="AB38" s="31">
        <f t="shared" si="5"/>
        <v>86</v>
      </c>
      <c r="AC38" s="33">
        <v>23</v>
      </c>
      <c r="AD38" s="123">
        <f t="shared" si="9"/>
        <v>63</v>
      </c>
    </row>
    <row r="39" spans="2:30" x14ac:dyDescent="0.2">
      <c r="B39" s="16" t="s">
        <v>106</v>
      </c>
      <c r="C39" s="17" t="s">
        <v>107</v>
      </c>
      <c r="D39" s="18" t="s">
        <v>33</v>
      </c>
      <c r="E39" s="19">
        <v>34</v>
      </c>
      <c r="F39" s="19">
        <v>0</v>
      </c>
      <c r="G39" s="20">
        <v>0</v>
      </c>
      <c r="H39" s="21">
        <v>0</v>
      </c>
      <c r="I39" s="22">
        <f t="shared" si="0"/>
        <v>0</v>
      </c>
      <c r="J39" s="20">
        <v>0</v>
      </c>
      <c r="K39" s="21">
        <v>0</v>
      </c>
      <c r="L39" s="22">
        <f t="shared" si="1"/>
        <v>0</v>
      </c>
      <c r="M39" s="23">
        <v>34</v>
      </c>
      <c r="N39" s="24">
        <v>0</v>
      </c>
      <c r="O39" s="25">
        <f t="shared" si="2"/>
        <v>34</v>
      </c>
      <c r="P39" s="20">
        <v>0</v>
      </c>
      <c r="Q39" s="21">
        <v>0</v>
      </c>
      <c r="R39" s="22">
        <f t="shared" si="3"/>
        <v>0</v>
      </c>
      <c r="S39" s="26">
        <v>2</v>
      </c>
      <c r="T39" s="26">
        <v>2</v>
      </c>
      <c r="U39" s="22">
        <f t="shared" si="4"/>
        <v>4</v>
      </c>
      <c r="V39" s="28">
        <v>0</v>
      </c>
      <c r="W39" s="19">
        <v>0</v>
      </c>
      <c r="X39" s="19">
        <v>0</v>
      </c>
      <c r="Y39" s="29">
        <f t="shared" si="7"/>
        <v>34</v>
      </c>
      <c r="Z39" s="30">
        <f t="shared" si="8"/>
        <v>4</v>
      </c>
      <c r="AA39" s="155"/>
      <c r="AB39" s="31">
        <f t="shared" si="5"/>
        <v>38</v>
      </c>
      <c r="AC39" s="33">
        <v>5</v>
      </c>
      <c r="AD39" s="123">
        <f t="shared" si="9"/>
        <v>33</v>
      </c>
    </row>
    <row r="40" spans="2:30" x14ac:dyDescent="0.2">
      <c r="B40" s="16" t="s">
        <v>108</v>
      </c>
      <c r="C40" s="17" t="s">
        <v>109</v>
      </c>
      <c r="D40" s="18" t="s">
        <v>30</v>
      </c>
      <c r="E40" s="19">
        <v>598</v>
      </c>
      <c r="F40" s="19">
        <v>0</v>
      </c>
      <c r="G40" s="20">
        <v>1</v>
      </c>
      <c r="H40" s="21">
        <v>104</v>
      </c>
      <c r="I40" s="22">
        <f t="shared" si="0"/>
        <v>105</v>
      </c>
      <c r="J40" s="20">
        <v>0</v>
      </c>
      <c r="K40" s="21">
        <v>0</v>
      </c>
      <c r="L40" s="22">
        <f t="shared" si="1"/>
        <v>0</v>
      </c>
      <c r="M40" s="23">
        <v>599</v>
      </c>
      <c r="N40" s="24">
        <v>104</v>
      </c>
      <c r="O40" s="25">
        <f t="shared" si="2"/>
        <v>703</v>
      </c>
      <c r="P40" s="20">
        <v>0</v>
      </c>
      <c r="Q40" s="21">
        <v>10309</v>
      </c>
      <c r="R40" s="22">
        <f t="shared" si="3"/>
        <v>10309</v>
      </c>
      <c r="S40" s="26">
        <v>94</v>
      </c>
      <c r="T40" s="26">
        <v>32</v>
      </c>
      <c r="U40" s="22">
        <f t="shared" si="4"/>
        <v>126</v>
      </c>
      <c r="V40" s="28">
        <v>4644</v>
      </c>
      <c r="W40" s="19">
        <v>0</v>
      </c>
      <c r="X40" s="19">
        <v>0</v>
      </c>
      <c r="Y40" s="29">
        <f t="shared" si="7"/>
        <v>599</v>
      </c>
      <c r="Z40" s="30">
        <f t="shared" si="8"/>
        <v>15183</v>
      </c>
      <c r="AA40" s="155"/>
      <c r="AB40" s="31">
        <f t="shared" si="5"/>
        <v>15782</v>
      </c>
      <c r="AC40" s="33">
        <v>163</v>
      </c>
      <c r="AD40" s="123">
        <f t="shared" si="9"/>
        <v>15619</v>
      </c>
    </row>
    <row r="41" spans="2:30" x14ac:dyDescent="0.2">
      <c r="B41" s="16" t="s">
        <v>110</v>
      </c>
      <c r="C41" s="17" t="s">
        <v>111</v>
      </c>
      <c r="D41" s="18" t="s">
        <v>33</v>
      </c>
      <c r="E41" s="19">
        <v>100</v>
      </c>
      <c r="F41" s="19">
        <v>0</v>
      </c>
      <c r="G41" s="20">
        <v>17</v>
      </c>
      <c r="H41" s="21">
        <v>0</v>
      </c>
      <c r="I41" s="22">
        <f t="shared" si="0"/>
        <v>17</v>
      </c>
      <c r="J41" s="20">
        <v>0</v>
      </c>
      <c r="K41" s="21">
        <v>0</v>
      </c>
      <c r="L41" s="22">
        <f t="shared" si="1"/>
        <v>0</v>
      </c>
      <c r="M41" s="23">
        <v>117</v>
      </c>
      <c r="N41" s="24">
        <v>0</v>
      </c>
      <c r="O41" s="25">
        <f t="shared" si="2"/>
        <v>117</v>
      </c>
      <c r="P41" s="20">
        <v>0</v>
      </c>
      <c r="Q41" s="21">
        <v>0</v>
      </c>
      <c r="R41" s="22">
        <f t="shared" si="3"/>
        <v>0</v>
      </c>
      <c r="S41" s="26">
        <v>24</v>
      </c>
      <c r="T41" s="26">
        <v>0</v>
      </c>
      <c r="U41" s="22">
        <f t="shared" si="4"/>
        <v>24</v>
      </c>
      <c r="V41" s="28">
        <v>0</v>
      </c>
      <c r="W41" s="19">
        <v>0</v>
      </c>
      <c r="X41" s="19">
        <v>0</v>
      </c>
      <c r="Y41" s="29">
        <f t="shared" si="7"/>
        <v>117</v>
      </c>
      <c r="Z41" s="30">
        <f t="shared" si="8"/>
        <v>24</v>
      </c>
      <c r="AA41" s="155"/>
      <c r="AB41" s="31">
        <f t="shared" si="5"/>
        <v>141</v>
      </c>
      <c r="AC41" s="33">
        <v>24</v>
      </c>
      <c r="AD41" s="123">
        <f t="shared" si="9"/>
        <v>117</v>
      </c>
    </row>
    <row r="42" spans="2:30" x14ac:dyDescent="0.2">
      <c r="B42" s="16" t="s">
        <v>112</v>
      </c>
      <c r="C42" s="17" t="s">
        <v>113</v>
      </c>
      <c r="D42" s="18" t="s">
        <v>30</v>
      </c>
      <c r="E42" s="19">
        <v>204</v>
      </c>
      <c r="F42" s="19">
        <v>0</v>
      </c>
      <c r="G42" s="20">
        <v>0</v>
      </c>
      <c r="H42" s="21">
        <v>0</v>
      </c>
      <c r="I42" s="22">
        <f t="shared" si="0"/>
        <v>0</v>
      </c>
      <c r="J42" s="20">
        <v>0</v>
      </c>
      <c r="K42" s="21">
        <v>0</v>
      </c>
      <c r="L42" s="22">
        <f t="shared" si="1"/>
        <v>0</v>
      </c>
      <c r="M42" s="23">
        <v>204</v>
      </c>
      <c r="N42" s="24">
        <v>0</v>
      </c>
      <c r="O42" s="25">
        <f t="shared" si="2"/>
        <v>204</v>
      </c>
      <c r="P42" s="20">
        <v>0</v>
      </c>
      <c r="Q42" s="21">
        <v>11</v>
      </c>
      <c r="R42" s="22">
        <f t="shared" si="3"/>
        <v>11</v>
      </c>
      <c r="S42" s="26">
        <v>21</v>
      </c>
      <c r="T42" s="26">
        <v>0</v>
      </c>
      <c r="U42" s="22">
        <f t="shared" si="4"/>
        <v>21</v>
      </c>
      <c r="V42" s="28">
        <v>298</v>
      </c>
      <c r="W42" s="19">
        <v>0</v>
      </c>
      <c r="X42" s="19">
        <v>14</v>
      </c>
      <c r="Y42" s="29">
        <f t="shared" si="7"/>
        <v>204</v>
      </c>
      <c r="Z42" s="30">
        <f t="shared" si="8"/>
        <v>344</v>
      </c>
      <c r="AA42" s="155"/>
      <c r="AB42" s="31">
        <f t="shared" si="5"/>
        <v>548</v>
      </c>
      <c r="AC42" s="33">
        <v>70</v>
      </c>
      <c r="AD42" s="123">
        <f t="shared" si="9"/>
        <v>478</v>
      </c>
    </row>
    <row r="43" spans="2:30" x14ac:dyDescent="0.2">
      <c r="B43" s="16" t="s">
        <v>114</v>
      </c>
      <c r="C43" s="17" t="s">
        <v>115</v>
      </c>
      <c r="D43" s="18" t="s">
        <v>33</v>
      </c>
      <c r="E43" s="19">
        <v>44</v>
      </c>
      <c r="F43" s="19">
        <v>0</v>
      </c>
      <c r="G43" s="20">
        <v>0</v>
      </c>
      <c r="H43" s="21">
        <v>0</v>
      </c>
      <c r="I43" s="22">
        <f t="shared" si="0"/>
        <v>0</v>
      </c>
      <c r="J43" s="20">
        <v>0</v>
      </c>
      <c r="K43" s="21">
        <v>0</v>
      </c>
      <c r="L43" s="22">
        <f t="shared" si="1"/>
        <v>0</v>
      </c>
      <c r="M43" s="23">
        <v>44</v>
      </c>
      <c r="N43" s="24">
        <v>0</v>
      </c>
      <c r="O43" s="25">
        <f t="shared" si="2"/>
        <v>44</v>
      </c>
      <c r="P43" s="20">
        <v>7</v>
      </c>
      <c r="Q43" s="21">
        <v>0</v>
      </c>
      <c r="R43" s="22">
        <f t="shared" si="3"/>
        <v>7</v>
      </c>
      <c r="S43" s="26">
        <v>19</v>
      </c>
      <c r="T43" s="26">
        <v>13</v>
      </c>
      <c r="U43" s="22">
        <f t="shared" si="4"/>
        <v>32</v>
      </c>
      <c r="V43" s="28">
        <v>0</v>
      </c>
      <c r="W43" s="19">
        <v>0</v>
      </c>
      <c r="X43" s="19">
        <v>0</v>
      </c>
      <c r="Y43" s="29">
        <f t="shared" si="7"/>
        <v>51</v>
      </c>
      <c r="Z43" s="30">
        <f t="shared" si="8"/>
        <v>32</v>
      </c>
      <c r="AA43" s="155"/>
      <c r="AB43" s="31">
        <f t="shared" si="5"/>
        <v>83</v>
      </c>
      <c r="AC43" s="33">
        <v>32</v>
      </c>
      <c r="AD43" s="123">
        <f t="shared" si="9"/>
        <v>51</v>
      </c>
    </row>
    <row r="44" spans="2:30" x14ac:dyDescent="0.2">
      <c r="B44" s="16" t="s">
        <v>116</v>
      </c>
      <c r="C44" s="17" t="s">
        <v>117</v>
      </c>
      <c r="D44" s="18" t="s">
        <v>30</v>
      </c>
      <c r="E44" s="19">
        <v>458</v>
      </c>
      <c r="F44" s="19">
        <v>0</v>
      </c>
      <c r="G44" s="20">
        <v>0</v>
      </c>
      <c r="H44" s="21">
        <v>0</v>
      </c>
      <c r="I44" s="22">
        <f t="shared" si="0"/>
        <v>0</v>
      </c>
      <c r="J44" s="20">
        <v>0</v>
      </c>
      <c r="K44" s="21">
        <v>0</v>
      </c>
      <c r="L44" s="22">
        <f t="shared" si="1"/>
        <v>0</v>
      </c>
      <c r="M44" s="23">
        <v>458</v>
      </c>
      <c r="N44" s="24">
        <v>0</v>
      </c>
      <c r="O44" s="25">
        <f t="shared" si="2"/>
        <v>458</v>
      </c>
      <c r="P44" s="20">
        <v>0</v>
      </c>
      <c r="Q44" s="21">
        <v>0</v>
      </c>
      <c r="R44" s="22">
        <f t="shared" si="3"/>
        <v>0</v>
      </c>
      <c r="S44" s="26">
        <v>38</v>
      </c>
      <c r="T44" s="26">
        <v>0</v>
      </c>
      <c r="U44" s="22">
        <f t="shared" si="4"/>
        <v>38</v>
      </c>
      <c r="V44" s="28">
        <v>0</v>
      </c>
      <c r="W44" s="19">
        <v>0</v>
      </c>
      <c r="X44" s="19">
        <v>271</v>
      </c>
      <c r="Y44" s="29">
        <f t="shared" si="7"/>
        <v>458</v>
      </c>
      <c r="Z44" s="30">
        <f t="shared" si="8"/>
        <v>309</v>
      </c>
      <c r="AA44" s="155"/>
      <c r="AB44" s="31">
        <f t="shared" si="5"/>
        <v>767</v>
      </c>
      <c r="AC44" s="33">
        <v>87</v>
      </c>
      <c r="AD44" s="123">
        <f t="shared" si="9"/>
        <v>680</v>
      </c>
    </row>
    <row r="45" spans="2:30" x14ac:dyDescent="0.2">
      <c r="B45" s="16" t="s">
        <v>118</v>
      </c>
      <c r="C45" s="17" t="s">
        <v>119</v>
      </c>
      <c r="D45" s="18" t="s">
        <v>41</v>
      </c>
      <c r="E45" s="19">
        <v>315</v>
      </c>
      <c r="F45" s="19">
        <v>0</v>
      </c>
      <c r="G45" s="20">
        <v>0</v>
      </c>
      <c r="H45" s="21">
        <v>0</v>
      </c>
      <c r="I45" s="22">
        <f t="shared" si="0"/>
        <v>0</v>
      </c>
      <c r="J45" s="20">
        <v>0</v>
      </c>
      <c r="K45" s="21">
        <v>0</v>
      </c>
      <c r="L45" s="22">
        <f t="shared" si="1"/>
        <v>0</v>
      </c>
      <c r="M45" s="23">
        <v>315</v>
      </c>
      <c r="N45" s="24">
        <v>0</v>
      </c>
      <c r="O45" s="25">
        <f t="shared" si="2"/>
        <v>315</v>
      </c>
      <c r="P45" s="20">
        <v>12</v>
      </c>
      <c r="Q45" s="21">
        <v>0</v>
      </c>
      <c r="R45" s="22">
        <f t="shared" si="3"/>
        <v>12</v>
      </c>
      <c r="S45" s="26">
        <v>6</v>
      </c>
      <c r="T45" s="26">
        <v>0</v>
      </c>
      <c r="U45" s="22">
        <f t="shared" si="4"/>
        <v>6</v>
      </c>
      <c r="V45" s="28">
        <v>0</v>
      </c>
      <c r="W45" s="19">
        <v>0</v>
      </c>
      <c r="X45" s="19">
        <v>0</v>
      </c>
      <c r="Y45" s="29">
        <f t="shared" si="7"/>
        <v>327</v>
      </c>
      <c r="Z45" s="30">
        <f t="shared" si="8"/>
        <v>6</v>
      </c>
      <c r="AA45" s="155"/>
      <c r="AB45" s="31">
        <f t="shared" si="5"/>
        <v>333</v>
      </c>
      <c r="AC45" s="33">
        <v>6</v>
      </c>
      <c r="AD45" s="123">
        <f t="shared" si="9"/>
        <v>327</v>
      </c>
    </row>
    <row r="46" spans="2:30" x14ac:dyDescent="0.2">
      <c r="B46" s="16" t="s">
        <v>120</v>
      </c>
      <c r="C46" s="17" t="s">
        <v>121</v>
      </c>
      <c r="D46" s="18" t="s">
        <v>41</v>
      </c>
      <c r="E46" s="19">
        <v>264</v>
      </c>
      <c r="F46" s="19">
        <v>0</v>
      </c>
      <c r="G46" s="20">
        <v>0</v>
      </c>
      <c r="H46" s="21">
        <v>0</v>
      </c>
      <c r="I46" s="22">
        <f t="shared" si="0"/>
        <v>0</v>
      </c>
      <c r="J46" s="20">
        <v>0</v>
      </c>
      <c r="K46" s="21">
        <v>0</v>
      </c>
      <c r="L46" s="22">
        <f t="shared" si="1"/>
        <v>0</v>
      </c>
      <c r="M46" s="23">
        <v>264</v>
      </c>
      <c r="N46" s="24">
        <v>0</v>
      </c>
      <c r="O46" s="25">
        <f t="shared" si="2"/>
        <v>264</v>
      </c>
      <c r="P46" s="20">
        <v>0</v>
      </c>
      <c r="Q46" s="21">
        <v>20</v>
      </c>
      <c r="R46" s="22">
        <f t="shared" si="3"/>
        <v>20</v>
      </c>
      <c r="S46" s="26">
        <v>43</v>
      </c>
      <c r="T46" s="26">
        <v>3</v>
      </c>
      <c r="U46" s="22">
        <f t="shared" si="4"/>
        <v>46</v>
      </c>
      <c r="V46" s="28">
        <v>42</v>
      </c>
      <c r="W46" s="19">
        <v>0</v>
      </c>
      <c r="X46" s="19">
        <v>0</v>
      </c>
      <c r="Y46" s="29">
        <f t="shared" si="7"/>
        <v>264</v>
      </c>
      <c r="Z46" s="30">
        <f t="shared" si="8"/>
        <v>108</v>
      </c>
      <c r="AA46" s="155"/>
      <c r="AB46" s="31">
        <f t="shared" si="5"/>
        <v>372</v>
      </c>
      <c r="AC46" s="33">
        <v>89</v>
      </c>
      <c r="AD46" s="123">
        <f t="shared" si="9"/>
        <v>283</v>
      </c>
    </row>
    <row r="47" spans="2:30" x14ac:dyDescent="0.2">
      <c r="B47" s="16" t="s">
        <v>122</v>
      </c>
      <c r="C47" s="37" t="s">
        <v>123</v>
      </c>
      <c r="D47" s="18" t="s">
        <v>41</v>
      </c>
      <c r="E47" s="19">
        <v>481</v>
      </c>
      <c r="F47" s="19">
        <v>0</v>
      </c>
      <c r="G47" s="20">
        <v>0</v>
      </c>
      <c r="H47" s="21">
        <v>0</v>
      </c>
      <c r="I47" s="22">
        <f t="shared" si="0"/>
        <v>0</v>
      </c>
      <c r="J47" s="20">
        <v>0</v>
      </c>
      <c r="K47" s="21">
        <v>0</v>
      </c>
      <c r="L47" s="22">
        <f t="shared" si="1"/>
        <v>0</v>
      </c>
      <c r="M47" s="23">
        <v>481</v>
      </c>
      <c r="N47" s="24">
        <v>0</v>
      </c>
      <c r="O47" s="25">
        <f t="shared" si="2"/>
        <v>481</v>
      </c>
      <c r="P47" s="20">
        <v>5</v>
      </c>
      <c r="Q47" s="21">
        <v>0</v>
      </c>
      <c r="R47" s="22">
        <f t="shared" si="3"/>
        <v>5</v>
      </c>
      <c r="S47" s="26">
        <v>42</v>
      </c>
      <c r="T47" s="26">
        <v>60</v>
      </c>
      <c r="U47" s="22">
        <f t="shared" si="4"/>
        <v>102</v>
      </c>
      <c r="V47" s="28">
        <v>0</v>
      </c>
      <c r="W47" s="19">
        <v>6</v>
      </c>
      <c r="X47" s="19">
        <v>0</v>
      </c>
      <c r="Y47" s="29">
        <f t="shared" si="7"/>
        <v>492</v>
      </c>
      <c r="Z47" s="30">
        <f t="shared" si="8"/>
        <v>102</v>
      </c>
      <c r="AA47" s="155"/>
      <c r="AB47" s="31">
        <f t="shared" si="5"/>
        <v>594</v>
      </c>
      <c r="AC47" s="33">
        <v>215</v>
      </c>
      <c r="AD47" s="123">
        <f t="shared" si="9"/>
        <v>379</v>
      </c>
    </row>
    <row r="48" spans="2:30" x14ac:dyDescent="0.2">
      <c r="B48" s="16" t="s">
        <v>124</v>
      </c>
      <c r="C48" s="17" t="s">
        <v>125</v>
      </c>
      <c r="D48" s="18" t="s">
        <v>41</v>
      </c>
      <c r="E48" s="19">
        <v>178</v>
      </c>
      <c r="F48" s="19">
        <v>0</v>
      </c>
      <c r="G48" s="20">
        <v>0</v>
      </c>
      <c r="H48" s="21">
        <v>0</v>
      </c>
      <c r="I48" s="22">
        <f t="shared" si="0"/>
        <v>0</v>
      </c>
      <c r="J48" s="20">
        <v>0</v>
      </c>
      <c r="K48" s="21">
        <v>0</v>
      </c>
      <c r="L48" s="22">
        <f t="shared" si="1"/>
        <v>0</v>
      </c>
      <c r="M48" s="23">
        <v>178</v>
      </c>
      <c r="N48" s="24">
        <v>0</v>
      </c>
      <c r="O48" s="25">
        <f t="shared" si="2"/>
        <v>178</v>
      </c>
      <c r="P48" s="20">
        <v>0</v>
      </c>
      <c r="Q48" s="21">
        <v>0</v>
      </c>
      <c r="R48" s="22">
        <f t="shared" si="3"/>
        <v>0</v>
      </c>
      <c r="S48" s="26">
        <v>16</v>
      </c>
      <c r="T48" s="26">
        <v>0</v>
      </c>
      <c r="U48" s="22">
        <f t="shared" si="4"/>
        <v>16</v>
      </c>
      <c r="V48" s="28">
        <v>0</v>
      </c>
      <c r="W48" s="19">
        <v>0</v>
      </c>
      <c r="X48" s="19">
        <v>0</v>
      </c>
      <c r="Y48" s="29">
        <f t="shared" si="7"/>
        <v>178</v>
      </c>
      <c r="Z48" s="30">
        <f t="shared" si="8"/>
        <v>16</v>
      </c>
      <c r="AA48" s="155"/>
      <c r="AB48" s="31">
        <f t="shared" si="5"/>
        <v>194</v>
      </c>
      <c r="AC48" s="33">
        <v>16</v>
      </c>
      <c r="AD48" s="123">
        <f t="shared" si="9"/>
        <v>178</v>
      </c>
    </row>
    <row r="49" spans="2:30" x14ac:dyDescent="0.2">
      <c r="B49" s="16" t="s">
        <v>126</v>
      </c>
      <c r="C49" s="17" t="s">
        <v>127</v>
      </c>
      <c r="D49" s="18" t="s">
        <v>30</v>
      </c>
      <c r="E49" s="19">
        <v>179</v>
      </c>
      <c r="F49" s="19">
        <v>0</v>
      </c>
      <c r="G49" s="20">
        <v>0</v>
      </c>
      <c r="H49" s="21">
        <v>0</v>
      </c>
      <c r="I49" s="22">
        <f t="shared" si="0"/>
        <v>0</v>
      </c>
      <c r="J49" s="20">
        <v>0</v>
      </c>
      <c r="K49" s="21">
        <v>0</v>
      </c>
      <c r="L49" s="22">
        <f t="shared" si="1"/>
        <v>0</v>
      </c>
      <c r="M49" s="23">
        <v>179</v>
      </c>
      <c r="N49" s="24">
        <v>0</v>
      </c>
      <c r="O49" s="25">
        <f t="shared" si="2"/>
        <v>179</v>
      </c>
      <c r="P49" s="20">
        <v>0</v>
      </c>
      <c r="Q49" s="21">
        <v>0</v>
      </c>
      <c r="R49" s="22">
        <f t="shared" si="3"/>
        <v>0</v>
      </c>
      <c r="S49" s="26">
        <v>40</v>
      </c>
      <c r="T49" s="26">
        <v>0</v>
      </c>
      <c r="U49" s="22">
        <f t="shared" si="4"/>
        <v>40</v>
      </c>
      <c r="V49" s="28">
        <v>0</v>
      </c>
      <c r="W49" s="19">
        <v>0</v>
      </c>
      <c r="X49" s="19">
        <v>0</v>
      </c>
      <c r="Y49" s="29">
        <f t="shared" si="7"/>
        <v>179</v>
      </c>
      <c r="Z49" s="30">
        <f t="shared" si="8"/>
        <v>40</v>
      </c>
      <c r="AA49" s="155"/>
      <c r="AB49" s="31">
        <f t="shared" si="5"/>
        <v>219</v>
      </c>
      <c r="AC49" s="33">
        <v>40</v>
      </c>
      <c r="AD49" s="123">
        <f t="shared" si="9"/>
        <v>179</v>
      </c>
    </row>
    <row r="50" spans="2:30" x14ac:dyDescent="0.2">
      <c r="B50" s="16" t="s">
        <v>128</v>
      </c>
      <c r="C50" s="17" t="s">
        <v>129</v>
      </c>
      <c r="D50" s="18" t="s">
        <v>30</v>
      </c>
      <c r="E50" s="19">
        <v>182</v>
      </c>
      <c r="F50" s="19">
        <v>0</v>
      </c>
      <c r="G50" s="20">
        <v>0</v>
      </c>
      <c r="H50" s="21">
        <v>0</v>
      </c>
      <c r="I50" s="22">
        <f t="shared" si="0"/>
        <v>0</v>
      </c>
      <c r="J50" s="20">
        <v>0</v>
      </c>
      <c r="K50" s="21">
        <v>0</v>
      </c>
      <c r="L50" s="22">
        <f t="shared" si="1"/>
        <v>0</v>
      </c>
      <c r="M50" s="23">
        <v>182</v>
      </c>
      <c r="N50" s="24">
        <v>0</v>
      </c>
      <c r="O50" s="25">
        <f t="shared" si="2"/>
        <v>182</v>
      </c>
      <c r="P50" s="20">
        <v>0</v>
      </c>
      <c r="Q50" s="21">
        <v>0</v>
      </c>
      <c r="R50" s="22">
        <f t="shared" si="3"/>
        <v>0</v>
      </c>
      <c r="S50" s="26">
        <v>30</v>
      </c>
      <c r="T50" s="26">
        <v>19</v>
      </c>
      <c r="U50" s="22">
        <f t="shared" si="4"/>
        <v>49</v>
      </c>
      <c r="V50" s="28">
        <v>1172</v>
      </c>
      <c r="W50" s="19">
        <v>0</v>
      </c>
      <c r="X50" s="19">
        <v>128</v>
      </c>
      <c r="Y50" s="29">
        <f t="shared" si="7"/>
        <v>182</v>
      </c>
      <c r="Z50" s="30">
        <f t="shared" si="8"/>
        <v>1349</v>
      </c>
      <c r="AA50" s="155"/>
      <c r="AB50" s="31">
        <f t="shared" si="5"/>
        <v>1531</v>
      </c>
      <c r="AC50" s="33">
        <v>30</v>
      </c>
      <c r="AD50" s="123">
        <f t="shared" si="9"/>
        <v>1501</v>
      </c>
    </row>
    <row r="51" spans="2:30" x14ac:dyDescent="0.2">
      <c r="B51" s="16" t="s">
        <v>130</v>
      </c>
      <c r="C51" s="17" t="s">
        <v>131</v>
      </c>
      <c r="D51" s="18" t="s">
        <v>33</v>
      </c>
      <c r="E51" s="19">
        <v>76</v>
      </c>
      <c r="F51" s="19">
        <v>0</v>
      </c>
      <c r="G51" s="20">
        <v>0</v>
      </c>
      <c r="H51" s="21">
        <v>0</v>
      </c>
      <c r="I51" s="22">
        <f t="shared" si="0"/>
        <v>0</v>
      </c>
      <c r="J51" s="20">
        <v>0</v>
      </c>
      <c r="K51" s="21">
        <v>0</v>
      </c>
      <c r="L51" s="22">
        <f t="shared" si="1"/>
        <v>0</v>
      </c>
      <c r="M51" s="23">
        <v>76</v>
      </c>
      <c r="N51" s="24">
        <v>0</v>
      </c>
      <c r="O51" s="25">
        <f t="shared" si="2"/>
        <v>76</v>
      </c>
      <c r="P51" s="20">
        <v>9</v>
      </c>
      <c r="Q51" s="21">
        <v>0</v>
      </c>
      <c r="R51" s="22">
        <f t="shared" si="3"/>
        <v>9</v>
      </c>
      <c r="S51" s="26">
        <v>13</v>
      </c>
      <c r="T51" s="26">
        <v>0</v>
      </c>
      <c r="U51" s="22">
        <f t="shared" si="4"/>
        <v>13</v>
      </c>
      <c r="V51" s="28">
        <v>0</v>
      </c>
      <c r="W51" s="19">
        <v>0</v>
      </c>
      <c r="X51" s="19">
        <v>0</v>
      </c>
      <c r="Y51" s="29">
        <f t="shared" si="7"/>
        <v>85</v>
      </c>
      <c r="Z51" s="30">
        <f t="shared" si="8"/>
        <v>13</v>
      </c>
      <c r="AA51" s="155"/>
      <c r="AB51" s="31">
        <f t="shared" si="5"/>
        <v>98</v>
      </c>
      <c r="AC51" s="33">
        <v>13</v>
      </c>
      <c r="AD51" s="123">
        <f t="shared" si="9"/>
        <v>85</v>
      </c>
    </row>
    <row r="52" spans="2:30" x14ac:dyDescent="0.2">
      <c r="B52" s="16" t="s">
        <v>132</v>
      </c>
      <c r="C52" s="17" t="s">
        <v>133</v>
      </c>
      <c r="D52" s="18" t="s">
        <v>30</v>
      </c>
      <c r="E52" s="19">
        <v>294</v>
      </c>
      <c r="F52" s="19">
        <v>0</v>
      </c>
      <c r="G52" s="20">
        <v>0</v>
      </c>
      <c r="H52" s="21">
        <v>0</v>
      </c>
      <c r="I52" s="22">
        <f t="shared" si="0"/>
        <v>0</v>
      </c>
      <c r="J52" s="20">
        <v>0</v>
      </c>
      <c r="K52" s="21">
        <v>0</v>
      </c>
      <c r="L52" s="22">
        <f t="shared" si="1"/>
        <v>0</v>
      </c>
      <c r="M52" s="23">
        <v>294</v>
      </c>
      <c r="N52" s="24">
        <v>0</v>
      </c>
      <c r="O52" s="25">
        <f t="shared" si="2"/>
        <v>294</v>
      </c>
      <c r="P52" s="20">
        <v>4</v>
      </c>
      <c r="Q52" s="21">
        <v>0</v>
      </c>
      <c r="R52" s="22">
        <f t="shared" si="3"/>
        <v>4</v>
      </c>
      <c r="S52" s="26">
        <v>5</v>
      </c>
      <c r="T52" s="26">
        <v>0</v>
      </c>
      <c r="U52" s="22">
        <f t="shared" si="4"/>
        <v>5</v>
      </c>
      <c r="V52" s="28">
        <v>766</v>
      </c>
      <c r="W52" s="19">
        <v>0</v>
      </c>
      <c r="X52" s="19">
        <v>0</v>
      </c>
      <c r="Y52" s="29">
        <f t="shared" si="7"/>
        <v>298</v>
      </c>
      <c r="Z52" s="30">
        <f t="shared" si="8"/>
        <v>771</v>
      </c>
      <c r="AA52" s="155"/>
      <c r="AB52" s="31">
        <f t="shared" si="5"/>
        <v>1069</v>
      </c>
      <c r="AC52" s="33">
        <v>58</v>
      </c>
      <c r="AD52" s="123">
        <f t="shared" si="9"/>
        <v>1011</v>
      </c>
    </row>
    <row r="53" spans="2:30" x14ac:dyDescent="0.2">
      <c r="B53" s="16" t="s">
        <v>134</v>
      </c>
      <c r="C53" s="17" t="s">
        <v>135</v>
      </c>
      <c r="D53" s="18" t="s">
        <v>30</v>
      </c>
      <c r="E53" s="19">
        <v>372</v>
      </c>
      <c r="F53" s="19">
        <v>0</v>
      </c>
      <c r="G53" s="20">
        <v>0</v>
      </c>
      <c r="H53" s="21">
        <v>0</v>
      </c>
      <c r="I53" s="22">
        <f t="shared" si="0"/>
        <v>0</v>
      </c>
      <c r="J53" s="20">
        <v>0</v>
      </c>
      <c r="K53" s="21">
        <v>0</v>
      </c>
      <c r="L53" s="22">
        <f t="shared" si="1"/>
        <v>0</v>
      </c>
      <c r="M53" s="23">
        <v>372</v>
      </c>
      <c r="N53" s="24">
        <v>0</v>
      </c>
      <c r="O53" s="25">
        <f t="shared" si="2"/>
        <v>372</v>
      </c>
      <c r="P53" s="20">
        <v>0</v>
      </c>
      <c r="Q53" s="21">
        <v>0</v>
      </c>
      <c r="R53" s="22">
        <f t="shared" si="3"/>
        <v>0</v>
      </c>
      <c r="S53" s="26">
        <v>35</v>
      </c>
      <c r="T53" s="26">
        <v>0</v>
      </c>
      <c r="U53" s="22">
        <f t="shared" si="4"/>
        <v>35</v>
      </c>
      <c r="V53" s="28">
        <v>0</v>
      </c>
      <c r="W53" s="19">
        <v>0</v>
      </c>
      <c r="X53" s="19">
        <v>0</v>
      </c>
      <c r="Y53" s="29">
        <f t="shared" si="7"/>
        <v>372</v>
      </c>
      <c r="Z53" s="30">
        <f t="shared" si="8"/>
        <v>35</v>
      </c>
      <c r="AA53" s="155"/>
      <c r="AB53" s="31">
        <f t="shared" si="5"/>
        <v>407</v>
      </c>
      <c r="AC53" s="33">
        <v>35</v>
      </c>
      <c r="AD53" s="123">
        <f t="shared" si="9"/>
        <v>372</v>
      </c>
    </row>
    <row r="54" spans="2:30" x14ac:dyDescent="0.2">
      <c r="B54" s="16" t="s">
        <v>136</v>
      </c>
      <c r="C54" s="17" t="s">
        <v>137</v>
      </c>
      <c r="D54" s="18" t="s">
        <v>30</v>
      </c>
      <c r="E54" s="19">
        <v>212</v>
      </c>
      <c r="F54" s="19">
        <v>0</v>
      </c>
      <c r="G54" s="20">
        <v>0</v>
      </c>
      <c r="H54" s="21">
        <v>0</v>
      </c>
      <c r="I54" s="22">
        <f t="shared" si="0"/>
        <v>0</v>
      </c>
      <c r="J54" s="20">
        <v>0</v>
      </c>
      <c r="K54" s="21">
        <v>0</v>
      </c>
      <c r="L54" s="22">
        <f t="shared" si="1"/>
        <v>0</v>
      </c>
      <c r="M54" s="23">
        <v>212</v>
      </c>
      <c r="N54" s="24">
        <v>0</v>
      </c>
      <c r="O54" s="25">
        <f t="shared" si="2"/>
        <v>212</v>
      </c>
      <c r="P54" s="20">
        <v>2</v>
      </c>
      <c r="Q54" s="21">
        <v>0</v>
      </c>
      <c r="R54" s="22">
        <f t="shared" si="3"/>
        <v>2</v>
      </c>
      <c r="S54" s="26">
        <v>35</v>
      </c>
      <c r="T54" s="26">
        <v>0</v>
      </c>
      <c r="U54" s="22">
        <f t="shared" si="4"/>
        <v>35</v>
      </c>
      <c r="V54" s="28">
        <v>0</v>
      </c>
      <c r="W54" s="19">
        <v>0</v>
      </c>
      <c r="X54" s="19">
        <v>0</v>
      </c>
      <c r="Y54" s="29">
        <f t="shared" si="7"/>
        <v>214</v>
      </c>
      <c r="Z54" s="30">
        <f t="shared" si="8"/>
        <v>35</v>
      </c>
      <c r="AA54" s="155"/>
      <c r="AB54" s="31">
        <f t="shared" si="5"/>
        <v>249</v>
      </c>
      <c r="AC54" s="33">
        <v>37</v>
      </c>
      <c r="AD54" s="123">
        <f t="shared" si="9"/>
        <v>212</v>
      </c>
    </row>
    <row r="55" spans="2:30" x14ac:dyDescent="0.2">
      <c r="B55" s="16" t="s">
        <v>138</v>
      </c>
      <c r="C55" s="17" t="s">
        <v>139</v>
      </c>
      <c r="D55" s="18" t="s">
        <v>36</v>
      </c>
      <c r="E55" s="19">
        <v>81</v>
      </c>
      <c r="F55" s="19">
        <v>0</v>
      </c>
      <c r="G55" s="20">
        <v>0</v>
      </c>
      <c r="H55" s="21">
        <v>1</v>
      </c>
      <c r="I55" s="22">
        <f t="shared" si="0"/>
        <v>1</v>
      </c>
      <c r="J55" s="20">
        <v>0</v>
      </c>
      <c r="K55" s="21">
        <v>0</v>
      </c>
      <c r="L55" s="22">
        <f t="shared" si="1"/>
        <v>0</v>
      </c>
      <c r="M55" s="23">
        <v>81</v>
      </c>
      <c r="N55" s="24">
        <v>1</v>
      </c>
      <c r="O55" s="25">
        <f t="shared" si="2"/>
        <v>82</v>
      </c>
      <c r="P55" s="20">
        <v>0</v>
      </c>
      <c r="Q55" s="21">
        <v>8</v>
      </c>
      <c r="R55" s="22">
        <f t="shared" si="3"/>
        <v>8</v>
      </c>
      <c r="S55" s="26">
        <v>12</v>
      </c>
      <c r="T55" s="26">
        <v>7</v>
      </c>
      <c r="U55" s="22">
        <f t="shared" si="4"/>
        <v>19</v>
      </c>
      <c r="V55" s="28">
        <v>0</v>
      </c>
      <c r="W55" s="19">
        <v>0</v>
      </c>
      <c r="X55" s="19">
        <v>0</v>
      </c>
      <c r="Y55" s="29">
        <f t="shared" si="7"/>
        <v>81</v>
      </c>
      <c r="Z55" s="30">
        <f t="shared" si="8"/>
        <v>28</v>
      </c>
      <c r="AA55" s="155"/>
      <c r="AB55" s="31">
        <f t="shared" si="5"/>
        <v>109</v>
      </c>
      <c r="AC55" s="33">
        <v>26</v>
      </c>
      <c r="AD55" s="123">
        <f t="shared" si="9"/>
        <v>83</v>
      </c>
    </row>
    <row r="56" spans="2:30" x14ac:dyDescent="0.2">
      <c r="B56" s="16" t="s">
        <v>140</v>
      </c>
      <c r="C56" s="17" t="s">
        <v>141</v>
      </c>
      <c r="D56" s="18" t="s">
        <v>36</v>
      </c>
      <c r="E56" s="19">
        <v>102</v>
      </c>
      <c r="F56" s="19">
        <v>0</v>
      </c>
      <c r="G56" s="20">
        <v>0</v>
      </c>
      <c r="H56" s="21">
        <v>6</v>
      </c>
      <c r="I56" s="22">
        <f t="shared" si="0"/>
        <v>6</v>
      </c>
      <c r="J56" s="20">
        <v>0</v>
      </c>
      <c r="K56" s="21">
        <v>0</v>
      </c>
      <c r="L56" s="22">
        <f t="shared" si="1"/>
        <v>0</v>
      </c>
      <c r="M56" s="23">
        <v>102</v>
      </c>
      <c r="N56" s="24">
        <v>6</v>
      </c>
      <c r="O56" s="25">
        <f t="shared" si="2"/>
        <v>108</v>
      </c>
      <c r="P56" s="20">
        <v>0</v>
      </c>
      <c r="Q56" s="21">
        <v>56</v>
      </c>
      <c r="R56" s="22">
        <f t="shared" si="3"/>
        <v>56</v>
      </c>
      <c r="S56" s="26">
        <v>19</v>
      </c>
      <c r="T56" s="26">
        <v>52</v>
      </c>
      <c r="U56" s="22">
        <f t="shared" si="4"/>
        <v>71</v>
      </c>
      <c r="V56" s="28">
        <v>0</v>
      </c>
      <c r="W56" s="19">
        <v>0</v>
      </c>
      <c r="X56" s="19">
        <v>0</v>
      </c>
      <c r="Y56" s="29">
        <f t="shared" si="7"/>
        <v>102</v>
      </c>
      <c r="Z56" s="30">
        <f t="shared" si="8"/>
        <v>133</v>
      </c>
      <c r="AA56" s="155"/>
      <c r="AB56" s="31">
        <f t="shared" si="5"/>
        <v>235</v>
      </c>
      <c r="AC56" s="33">
        <v>81</v>
      </c>
      <c r="AD56" s="123">
        <f t="shared" si="9"/>
        <v>154</v>
      </c>
    </row>
    <row r="57" spans="2:30" x14ac:dyDescent="0.2">
      <c r="B57" s="16" t="s">
        <v>142</v>
      </c>
      <c r="C57" s="17" t="s">
        <v>143</v>
      </c>
      <c r="D57" s="18" t="s">
        <v>33</v>
      </c>
      <c r="E57" s="19">
        <v>75</v>
      </c>
      <c r="F57" s="19">
        <v>0</v>
      </c>
      <c r="G57" s="20">
        <v>0</v>
      </c>
      <c r="H57" s="21">
        <v>0</v>
      </c>
      <c r="I57" s="22">
        <f t="shared" si="0"/>
        <v>0</v>
      </c>
      <c r="J57" s="20">
        <v>0</v>
      </c>
      <c r="K57" s="21">
        <v>0</v>
      </c>
      <c r="L57" s="22">
        <f t="shared" si="1"/>
        <v>0</v>
      </c>
      <c r="M57" s="23">
        <v>75</v>
      </c>
      <c r="N57" s="24">
        <v>0</v>
      </c>
      <c r="O57" s="25">
        <f t="shared" si="2"/>
        <v>75</v>
      </c>
      <c r="P57" s="20">
        <v>0</v>
      </c>
      <c r="Q57" s="21">
        <v>0</v>
      </c>
      <c r="R57" s="22">
        <f t="shared" si="3"/>
        <v>0</v>
      </c>
      <c r="S57" s="26">
        <v>3</v>
      </c>
      <c r="T57" s="26">
        <v>0</v>
      </c>
      <c r="U57" s="22">
        <f t="shared" si="4"/>
        <v>3</v>
      </c>
      <c r="V57" s="28">
        <v>0</v>
      </c>
      <c r="W57" s="19">
        <v>0</v>
      </c>
      <c r="X57" s="19">
        <v>0</v>
      </c>
      <c r="Y57" s="29">
        <f t="shared" si="7"/>
        <v>75</v>
      </c>
      <c r="Z57" s="30">
        <f t="shared" si="8"/>
        <v>3</v>
      </c>
      <c r="AA57" s="155"/>
      <c r="AB57" s="31">
        <f t="shared" si="5"/>
        <v>78</v>
      </c>
      <c r="AC57" s="33">
        <v>3</v>
      </c>
      <c r="AD57" s="123">
        <f t="shared" si="9"/>
        <v>75</v>
      </c>
    </row>
    <row r="58" spans="2:30" x14ac:dyDescent="0.2">
      <c r="B58" s="16" t="s">
        <v>144</v>
      </c>
      <c r="C58" s="17" t="s">
        <v>145</v>
      </c>
      <c r="D58" s="18" t="s">
        <v>33</v>
      </c>
      <c r="E58" s="19">
        <v>98</v>
      </c>
      <c r="F58" s="19">
        <v>0</v>
      </c>
      <c r="G58" s="20">
        <v>0</v>
      </c>
      <c r="H58" s="21">
        <v>0</v>
      </c>
      <c r="I58" s="22">
        <f t="shared" si="0"/>
        <v>0</v>
      </c>
      <c r="J58" s="20">
        <v>0</v>
      </c>
      <c r="K58" s="21">
        <v>0</v>
      </c>
      <c r="L58" s="22">
        <f t="shared" si="1"/>
        <v>0</v>
      </c>
      <c r="M58" s="23">
        <v>98</v>
      </c>
      <c r="N58" s="24">
        <v>0</v>
      </c>
      <c r="O58" s="25">
        <f t="shared" si="2"/>
        <v>98</v>
      </c>
      <c r="P58" s="20">
        <v>0</v>
      </c>
      <c r="Q58" s="21">
        <v>110</v>
      </c>
      <c r="R58" s="22">
        <f t="shared" si="3"/>
        <v>110</v>
      </c>
      <c r="S58" s="26">
        <v>22</v>
      </c>
      <c r="T58" s="26">
        <v>0</v>
      </c>
      <c r="U58" s="22">
        <f t="shared" si="4"/>
        <v>22</v>
      </c>
      <c r="V58" s="28">
        <v>0</v>
      </c>
      <c r="W58" s="19">
        <v>0</v>
      </c>
      <c r="X58" s="19">
        <v>0</v>
      </c>
      <c r="Y58" s="29">
        <f t="shared" si="7"/>
        <v>98</v>
      </c>
      <c r="Z58" s="30">
        <f t="shared" si="8"/>
        <v>132</v>
      </c>
      <c r="AA58" s="155"/>
      <c r="AB58" s="31">
        <f t="shared" si="5"/>
        <v>230</v>
      </c>
      <c r="AC58" s="33">
        <v>36</v>
      </c>
      <c r="AD58" s="123">
        <f t="shared" si="9"/>
        <v>194</v>
      </c>
    </row>
    <row r="59" spans="2:30" x14ac:dyDescent="0.2">
      <c r="B59" s="16" t="s">
        <v>146</v>
      </c>
      <c r="C59" s="17" t="s">
        <v>147</v>
      </c>
      <c r="D59" s="18" t="s">
        <v>36</v>
      </c>
      <c r="E59" s="19">
        <v>133</v>
      </c>
      <c r="F59" s="19">
        <v>0</v>
      </c>
      <c r="G59" s="20">
        <v>0</v>
      </c>
      <c r="H59" s="21">
        <v>0</v>
      </c>
      <c r="I59" s="22">
        <f t="shared" si="0"/>
        <v>0</v>
      </c>
      <c r="J59" s="20">
        <v>0</v>
      </c>
      <c r="K59" s="21">
        <v>0</v>
      </c>
      <c r="L59" s="22">
        <f t="shared" si="1"/>
        <v>0</v>
      </c>
      <c r="M59" s="23">
        <v>133</v>
      </c>
      <c r="N59" s="24">
        <v>0</v>
      </c>
      <c r="O59" s="25">
        <f t="shared" si="2"/>
        <v>133</v>
      </c>
      <c r="P59" s="20">
        <v>14</v>
      </c>
      <c r="Q59" s="21">
        <v>16</v>
      </c>
      <c r="R59" s="22">
        <f t="shared" si="3"/>
        <v>30</v>
      </c>
      <c r="S59" s="26">
        <v>29</v>
      </c>
      <c r="T59" s="26">
        <v>37</v>
      </c>
      <c r="U59" s="22">
        <f t="shared" si="4"/>
        <v>66</v>
      </c>
      <c r="V59" s="28">
        <v>0</v>
      </c>
      <c r="W59" s="19">
        <v>0</v>
      </c>
      <c r="X59" s="19">
        <v>0</v>
      </c>
      <c r="Y59" s="29">
        <f t="shared" si="7"/>
        <v>147</v>
      </c>
      <c r="Z59" s="30">
        <f t="shared" si="8"/>
        <v>82</v>
      </c>
      <c r="AA59" s="155"/>
      <c r="AB59" s="31">
        <f t="shared" si="5"/>
        <v>229</v>
      </c>
      <c r="AC59" s="33">
        <v>55</v>
      </c>
      <c r="AD59" s="123">
        <f t="shared" si="9"/>
        <v>174</v>
      </c>
    </row>
    <row r="60" spans="2:30" x14ac:dyDescent="0.2">
      <c r="B60" s="16" t="s">
        <v>148</v>
      </c>
      <c r="C60" s="17" t="s">
        <v>149</v>
      </c>
      <c r="D60" s="18" t="s">
        <v>36</v>
      </c>
      <c r="E60" s="19">
        <v>141</v>
      </c>
      <c r="F60" s="19">
        <v>0</v>
      </c>
      <c r="G60" s="20">
        <v>0</v>
      </c>
      <c r="H60" s="21">
        <v>0</v>
      </c>
      <c r="I60" s="22">
        <f t="shared" si="0"/>
        <v>0</v>
      </c>
      <c r="J60" s="20">
        <v>0</v>
      </c>
      <c r="K60" s="21">
        <v>0</v>
      </c>
      <c r="L60" s="22">
        <f t="shared" si="1"/>
        <v>0</v>
      </c>
      <c r="M60" s="23">
        <v>141</v>
      </c>
      <c r="N60" s="24">
        <v>0</v>
      </c>
      <c r="O60" s="25">
        <f t="shared" si="2"/>
        <v>141</v>
      </c>
      <c r="P60" s="20">
        <v>0</v>
      </c>
      <c r="Q60" s="21">
        <v>127</v>
      </c>
      <c r="R60" s="22">
        <f t="shared" si="3"/>
        <v>127</v>
      </c>
      <c r="S60" s="26">
        <v>31</v>
      </c>
      <c r="T60" s="26">
        <v>19</v>
      </c>
      <c r="U60" s="22">
        <f t="shared" si="4"/>
        <v>50</v>
      </c>
      <c r="V60" s="28">
        <v>0</v>
      </c>
      <c r="W60" s="19">
        <v>0</v>
      </c>
      <c r="X60" s="19">
        <v>0</v>
      </c>
      <c r="Y60" s="29">
        <f t="shared" si="7"/>
        <v>141</v>
      </c>
      <c r="Z60" s="30">
        <f t="shared" si="8"/>
        <v>177</v>
      </c>
      <c r="AA60" s="155"/>
      <c r="AB60" s="31">
        <f t="shared" si="5"/>
        <v>318</v>
      </c>
      <c r="AC60" s="33">
        <v>72</v>
      </c>
      <c r="AD60" s="123">
        <f t="shared" si="9"/>
        <v>246</v>
      </c>
    </row>
    <row r="61" spans="2:30" x14ac:dyDescent="0.2">
      <c r="B61" s="16" t="s">
        <v>150</v>
      </c>
      <c r="C61" s="17" t="s">
        <v>151</v>
      </c>
      <c r="D61" s="18" t="s">
        <v>36</v>
      </c>
      <c r="E61" s="19">
        <v>109</v>
      </c>
      <c r="F61" s="19">
        <v>0</v>
      </c>
      <c r="G61" s="20">
        <v>0</v>
      </c>
      <c r="H61" s="21">
        <v>0</v>
      </c>
      <c r="I61" s="22">
        <f t="shared" si="0"/>
        <v>0</v>
      </c>
      <c r="J61" s="20">
        <v>0</v>
      </c>
      <c r="K61" s="21">
        <v>0</v>
      </c>
      <c r="L61" s="22">
        <f t="shared" si="1"/>
        <v>0</v>
      </c>
      <c r="M61" s="23">
        <v>109</v>
      </c>
      <c r="N61" s="24">
        <v>0</v>
      </c>
      <c r="O61" s="25">
        <f t="shared" si="2"/>
        <v>109</v>
      </c>
      <c r="P61" s="20">
        <v>0</v>
      </c>
      <c r="Q61" s="21">
        <v>0</v>
      </c>
      <c r="R61" s="22">
        <f t="shared" si="3"/>
        <v>0</v>
      </c>
      <c r="S61" s="26">
        <v>3</v>
      </c>
      <c r="T61" s="26">
        <v>0</v>
      </c>
      <c r="U61" s="22">
        <f t="shared" si="4"/>
        <v>3</v>
      </c>
      <c r="V61" s="28">
        <v>0</v>
      </c>
      <c r="W61" s="19">
        <v>0</v>
      </c>
      <c r="X61" s="19">
        <v>0</v>
      </c>
      <c r="Y61" s="29">
        <f t="shared" si="7"/>
        <v>109</v>
      </c>
      <c r="Z61" s="30">
        <f t="shared" si="8"/>
        <v>3</v>
      </c>
      <c r="AA61" s="155"/>
      <c r="AB61" s="31">
        <f t="shared" si="5"/>
        <v>112</v>
      </c>
      <c r="AC61" s="33">
        <v>3</v>
      </c>
      <c r="AD61" s="123">
        <f t="shared" si="9"/>
        <v>109</v>
      </c>
    </row>
    <row r="62" spans="2:30" x14ac:dyDescent="0.2">
      <c r="B62" s="16" t="s">
        <v>152</v>
      </c>
      <c r="C62" s="17" t="s">
        <v>153</v>
      </c>
      <c r="D62" s="18" t="s">
        <v>36</v>
      </c>
      <c r="E62" s="19">
        <v>75</v>
      </c>
      <c r="F62" s="19">
        <v>0</v>
      </c>
      <c r="G62" s="20">
        <v>0</v>
      </c>
      <c r="H62" s="21">
        <v>0</v>
      </c>
      <c r="I62" s="22">
        <f t="shared" si="0"/>
        <v>0</v>
      </c>
      <c r="J62" s="20">
        <v>0</v>
      </c>
      <c r="K62" s="21">
        <v>0</v>
      </c>
      <c r="L62" s="22">
        <f t="shared" si="1"/>
        <v>0</v>
      </c>
      <c r="M62" s="23">
        <v>75</v>
      </c>
      <c r="N62" s="24">
        <v>0</v>
      </c>
      <c r="O62" s="25">
        <f t="shared" si="2"/>
        <v>75</v>
      </c>
      <c r="P62" s="20">
        <v>0</v>
      </c>
      <c r="Q62" s="21">
        <v>0</v>
      </c>
      <c r="R62" s="22">
        <f t="shared" si="3"/>
        <v>0</v>
      </c>
      <c r="S62" s="26">
        <v>18</v>
      </c>
      <c r="T62" s="26">
        <v>29</v>
      </c>
      <c r="U62" s="22">
        <f t="shared" si="4"/>
        <v>47</v>
      </c>
      <c r="V62" s="28">
        <v>28</v>
      </c>
      <c r="W62" s="19">
        <v>0</v>
      </c>
      <c r="X62" s="19">
        <v>0</v>
      </c>
      <c r="Y62" s="29">
        <f t="shared" si="7"/>
        <v>75</v>
      </c>
      <c r="Z62" s="30">
        <f t="shared" si="8"/>
        <v>75</v>
      </c>
      <c r="AA62" s="155"/>
      <c r="AB62" s="31">
        <f t="shared" si="5"/>
        <v>150</v>
      </c>
      <c r="AC62" s="33">
        <v>21</v>
      </c>
      <c r="AD62" s="123">
        <f t="shared" si="9"/>
        <v>129</v>
      </c>
    </row>
    <row r="63" spans="2:30" x14ac:dyDescent="0.2">
      <c r="B63" s="16" t="s">
        <v>154</v>
      </c>
      <c r="C63" s="38" t="s">
        <v>155</v>
      </c>
      <c r="D63" s="18" t="s">
        <v>36</v>
      </c>
      <c r="E63" s="19">
        <v>41</v>
      </c>
      <c r="F63" s="19">
        <v>0</v>
      </c>
      <c r="G63" s="20">
        <v>0</v>
      </c>
      <c r="H63" s="21">
        <v>44</v>
      </c>
      <c r="I63" s="22">
        <f t="shared" si="0"/>
        <v>44</v>
      </c>
      <c r="J63" s="20">
        <v>0</v>
      </c>
      <c r="K63" s="21">
        <v>0</v>
      </c>
      <c r="L63" s="22">
        <f t="shared" si="1"/>
        <v>0</v>
      </c>
      <c r="M63" s="23">
        <v>41</v>
      </c>
      <c r="N63" s="24">
        <v>44</v>
      </c>
      <c r="O63" s="25">
        <f t="shared" si="2"/>
        <v>85</v>
      </c>
      <c r="P63" s="20">
        <v>0</v>
      </c>
      <c r="Q63" s="21">
        <v>27</v>
      </c>
      <c r="R63" s="22">
        <f t="shared" si="3"/>
        <v>27</v>
      </c>
      <c r="S63" s="26">
        <v>13</v>
      </c>
      <c r="T63" s="26">
        <v>28</v>
      </c>
      <c r="U63" s="22">
        <f t="shared" si="4"/>
        <v>41</v>
      </c>
      <c r="V63" s="28">
        <v>63</v>
      </c>
      <c r="W63" s="19">
        <v>0</v>
      </c>
      <c r="X63" s="19">
        <v>0</v>
      </c>
      <c r="Y63" s="29">
        <f t="shared" si="7"/>
        <v>41</v>
      </c>
      <c r="Z63" s="30">
        <f t="shared" si="8"/>
        <v>175</v>
      </c>
      <c r="AA63" s="155"/>
      <c r="AB63" s="31">
        <f t="shared" si="5"/>
        <v>216</v>
      </c>
      <c r="AC63" s="33">
        <v>33</v>
      </c>
      <c r="AD63" s="123">
        <f t="shared" si="9"/>
        <v>183</v>
      </c>
    </row>
    <row r="64" spans="2:30" x14ac:dyDescent="0.2">
      <c r="B64" s="16" t="s">
        <v>156</v>
      </c>
      <c r="C64" s="37" t="s">
        <v>157</v>
      </c>
      <c r="D64" s="18" t="s">
        <v>36</v>
      </c>
      <c r="E64" s="19">
        <v>79</v>
      </c>
      <c r="F64" s="19">
        <v>0</v>
      </c>
      <c r="G64" s="20">
        <v>0</v>
      </c>
      <c r="H64" s="21">
        <v>0</v>
      </c>
      <c r="I64" s="22">
        <f t="shared" si="0"/>
        <v>0</v>
      </c>
      <c r="J64" s="20">
        <v>0</v>
      </c>
      <c r="K64" s="21">
        <v>0</v>
      </c>
      <c r="L64" s="22">
        <f t="shared" si="1"/>
        <v>0</v>
      </c>
      <c r="M64" s="23">
        <v>79</v>
      </c>
      <c r="N64" s="24">
        <v>0</v>
      </c>
      <c r="O64" s="25">
        <f t="shared" si="2"/>
        <v>79</v>
      </c>
      <c r="P64" s="20">
        <v>0</v>
      </c>
      <c r="Q64" s="21">
        <v>162</v>
      </c>
      <c r="R64" s="22">
        <f t="shared" si="3"/>
        <v>162</v>
      </c>
      <c r="S64" s="26">
        <v>18</v>
      </c>
      <c r="T64" s="26">
        <v>23</v>
      </c>
      <c r="U64" s="22">
        <f t="shared" si="4"/>
        <v>41</v>
      </c>
      <c r="V64" s="28">
        <v>50</v>
      </c>
      <c r="W64" s="19">
        <v>0</v>
      </c>
      <c r="X64" s="19">
        <v>60</v>
      </c>
      <c r="Y64" s="29">
        <f t="shared" si="7"/>
        <v>79</v>
      </c>
      <c r="Z64" s="30">
        <f t="shared" si="8"/>
        <v>313</v>
      </c>
      <c r="AA64" s="155"/>
      <c r="AB64" s="31">
        <f t="shared" si="5"/>
        <v>392</v>
      </c>
      <c r="AC64" s="33">
        <v>47</v>
      </c>
      <c r="AD64" s="123">
        <f t="shared" si="9"/>
        <v>345</v>
      </c>
    </row>
    <row r="65" spans="2:30" x14ac:dyDescent="0.2">
      <c r="B65" s="16" t="s">
        <v>158</v>
      </c>
      <c r="C65" s="38" t="s">
        <v>159</v>
      </c>
      <c r="D65" s="18" t="s">
        <v>36</v>
      </c>
      <c r="E65" s="19">
        <v>109</v>
      </c>
      <c r="F65" s="19">
        <v>0</v>
      </c>
      <c r="G65" s="20">
        <v>0</v>
      </c>
      <c r="H65" s="21">
        <v>0</v>
      </c>
      <c r="I65" s="22">
        <f t="shared" si="0"/>
        <v>0</v>
      </c>
      <c r="J65" s="20">
        <v>0</v>
      </c>
      <c r="K65" s="21">
        <v>0</v>
      </c>
      <c r="L65" s="22">
        <f t="shared" si="1"/>
        <v>0</v>
      </c>
      <c r="M65" s="23">
        <v>109</v>
      </c>
      <c r="N65" s="24">
        <v>0</v>
      </c>
      <c r="O65" s="25">
        <f t="shared" si="2"/>
        <v>109</v>
      </c>
      <c r="P65" s="20">
        <v>0</v>
      </c>
      <c r="Q65" s="21">
        <v>184</v>
      </c>
      <c r="R65" s="22">
        <f t="shared" si="3"/>
        <v>184</v>
      </c>
      <c r="S65" s="26">
        <v>26</v>
      </c>
      <c r="T65" s="26">
        <v>54</v>
      </c>
      <c r="U65" s="22">
        <f t="shared" si="4"/>
        <v>80</v>
      </c>
      <c r="V65" s="28">
        <v>140</v>
      </c>
      <c r="W65" s="19">
        <v>0</v>
      </c>
      <c r="X65" s="19">
        <v>0</v>
      </c>
      <c r="Y65" s="29">
        <f t="shared" si="7"/>
        <v>109</v>
      </c>
      <c r="Z65" s="30">
        <f t="shared" si="8"/>
        <v>404</v>
      </c>
      <c r="AA65" s="155"/>
      <c r="AB65" s="31">
        <f t="shared" si="5"/>
        <v>513</v>
      </c>
      <c r="AC65" s="33">
        <v>71</v>
      </c>
      <c r="AD65" s="123">
        <f t="shared" si="9"/>
        <v>442</v>
      </c>
    </row>
    <row r="66" spans="2:30" x14ac:dyDescent="0.2">
      <c r="B66" s="16" t="s">
        <v>160</v>
      </c>
      <c r="C66" s="39" t="s">
        <v>161</v>
      </c>
      <c r="D66" s="18" t="s">
        <v>30</v>
      </c>
      <c r="E66" s="19">
        <v>307</v>
      </c>
      <c r="F66" s="19">
        <v>0</v>
      </c>
      <c r="G66" s="20">
        <v>0</v>
      </c>
      <c r="H66" s="21">
        <v>0</v>
      </c>
      <c r="I66" s="22">
        <f t="shared" ref="I66:I106" si="10">SUM(G66:H66)</f>
        <v>0</v>
      </c>
      <c r="J66" s="20">
        <v>0</v>
      </c>
      <c r="K66" s="21">
        <v>0</v>
      </c>
      <c r="L66" s="22">
        <f t="shared" ref="L66:L106" si="11">SUM(J66:K66)</f>
        <v>0</v>
      </c>
      <c r="M66" s="23">
        <v>307</v>
      </c>
      <c r="N66" s="24">
        <v>0</v>
      </c>
      <c r="O66" s="25">
        <f t="shared" ref="O66:O106" si="12">SUM(M66:N66)</f>
        <v>307</v>
      </c>
      <c r="P66" s="20">
        <v>0</v>
      </c>
      <c r="Q66" s="21">
        <v>0</v>
      </c>
      <c r="R66" s="22">
        <f t="shared" ref="R66:R106" si="13">SUM(P66:Q66)</f>
        <v>0</v>
      </c>
      <c r="S66" s="26">
        <v>87</v>
      </c>
      <c r="T66" s="26">
        <v>0</v>
      </c>
      <c r="U66" s="22">
        <f t="shared" ref="U66:U106" si="14">SUM(S66:T66)</f>
        <v>87</v>
      </c>
      <c r="V66" s="28">
        <v>533</v>
      </c>
      <c r="W66" s="19">
        <v>3</v>
      </c>
      <c r="X66" s="19">
        <v>0</v>
      </c>
      <c r="Y66" s="29">
        <f t="shared" si="7"/>
        <v>310</v>
      </c>
      <c r="Z66" s="30">
        <f t="shared" si="8"/>
        <v>620</v>
      </c>
      <c r="AA66" s="155"/>
      <c r="AB66" s="31">
        <f t="shared" ref="AB66:AB107" si="15">SUM(Y66:Z66)</f>
        <v>930</v>
      </c>
      <c r="AC66" s="33">
        <v>135</v>
      </c>
      <c r="AD66" s="123">
        <f t="shared" ref="AD66:AD92" si="16">AB66-AC66</f>
        <v>795</v>
      </c>
    </row>
    <row r="67" spans="2:30" x14ac:dyDescent="0.2">
      <c r="B67" s="16" t="s">
        <v>162</v>
      </c>
      <c r="C67" s="38" t="s">
        <v>163</v>
      </c>
      <c r="D67" s="18" t="s">
        <v>33</v>
      </c>
      <c r="E67" s="19">
        <v>180</v>
      </c>
      <c r="F67" s="19">
        <v>0</v>
      </c>
      <c r="G67" s="20">
        <v>0</v>
      </c>
      <c r="H67" s="21">
        <v>0</v>
      </c>
      <c r="I67" s="22">
        <f t="shared" si="10"/>
        <v>0</v>
      </c>
      <c r="J67" s="20">
        <v>0</v>
      </c>
      <c r="K67" s="21">
        <v>0</v>
      </c>
      <c r="L67" s="22">
        <f t="shared" si="11"/>
        <v>0</v>
      </c>
      <c r="M67" s="23">
        <v>180</v>
      </c>
      <c r="N67" s="24">
        <v>0</v>
      </c>
      <c r="O67" s="25">
        <f t="shared" si="12"/>
        <v>180</v>
      </c>
      <c r="P67" s="20">
        <v>0</v>
      </c>
      <c r="Q67" s="21">
        <v>0</v>
      </c>
      <c r="R67" s="22">
        <f t="shared" si="13"/>
        <v>0</v>
      </c>
      <c r="S67" s="26">
        <v>25</v>
      </c>
      <c r="T67" s="26">
        <v>21</v>
      </c>
      <c r="U67" s="22">
        <f t="shared" si="14"/>
        <v>46</v>
      </c>
      <c r="V67" s="28">
        <v>0</v>
      </c>
      <c r="W67" s="19">
        <v>0</v>
      </c>
      <c r="X67" s="19">
        <v>0</v>
      </c>
      <c r="Y67" s="29">
        <f t="shared" ref="Y67:Y106" si="17">E67+G67+J67+P67+W67</f>
        <v>180</v>
      </c>
      <c r="Z67" s="30">
        <f t="shared" ref="Z67:Z106" si="18">F67+H67+K67+Q67+S67+T67+V67+X67</f>
        <v>46</v>
      </c>
      <c r="AA67" s="155"/>
      <c r="AB67" s="31">
        <f t="shared" si="15"/>
        <v>226</v>
      </c>
      <c r="AC67" s="33">
        <v>37</v>
      </c>
      <c r="AD67" s="123">
        <f t="shared" si="16"/>
        <v>189</v>
      </c>
    </row>
    <row r="68" spans="2:30" x14ac:dyDescent="0.2">
      <c r="B68" s="16" t="s">
        <v>164</v>
      </c>
      <c r="C68" s="38" t="s">
        <v>165</v>
      </c>
      <c r="D68" s="18" t="s">
        <v>36</v>
      </c>
      <c r="E68" s="19">
        <v>114</v>
      </c>
      <c r="F68" s="19">
        <v>0</v>
      </c>
      <c r="G68" s="20">
        <v>0</v>
      </c>
      <c r="H68" s="21">
        <v>0</v>
      </c>
      <c r="I68" s="22">
        <f t="shared" si="10"/>
        <v>0</v>
      </c>
      <c r="J68" s="20">
        <v>0</v>
      </c>
      <c r="K68" s="21">
        <v>0</v>
      </c>
      <c r="L68" s="22">
        <f t="shared" si="11"/>
        <v>0</v>
      </c>
      <c r="M68" s="23">
        <v>114</v>
      </c>
      <c r="N68" s="24">
        <v>0</v>
      </c>
      <c r="O68" s="25">
        <f t="shared" si="12"/>
        <v>114</v>
      </c>
      <c r="P68" s="20">
        <v>8</v>
      </c>
      <c r="Q68" s="21">
        <v>0</v>
      </c>
      <c r="R68" s="22">
        <f t="shared" si="13"/>
        <v>8</v>
      </c>
      <c r="S68" s="26">
        <v>28</v>
      </c>
      <c r="T68" s="26">
        <v>0</v>
      </c>
      <c r="U68" s="22">
        <f t="shared" si="14"/>
        <v>28</v>
      </c>
      <c r="V68" s="28">
        <v>0</v>
      </c>
      <c r="W68" s="19">
        <v>7</v>
      </c>
      <c r="X68" s="19">
        <v>0</v>
      </c>
      <c r="Y68" s="29">
        <f t="shared" si="17"/>
        <v>129</v>
      </c>
      <c r="Z68" s="30">
        <f t="shared" si="18"/>
        <v>28</v>
      </c>
      <c r="AA68" s="155"/>
      <c r="AB68" s="31">
        <f t="shared" si="15"/>
        <v>157</v>
      </c>
      <c r="AC68" s="33">
        <v>47</v>
      </c>
      <c r="AD68" s="123">
        <f t="shared" si="16"/>
        <v>110</v>
      </c>
    </row>
    <row r="69" spans="2:30" x14ac:dyDescent="0.2">
      <c r="B69" s="16" t="s">
        <v>166</v>
      </c>
      <c r="C69" s="38" t="s">
        <v>167</v>
      </c>
      <c r="D69" s="18" t="s">
        <v>30</v>
      </c>
      <c r="E69" s="19">
        <v>459</v>
      </c>
      <c r="F69" s="19">
        <v>0</v>
      </c>
      <c r="G69" s="20">
        <v>0</v>
      </c>
      <c r="H69" s="21">
        <v>0</v>
      </c>
      <c r="I69" s="22">
        <f t="shared" si="10"/>
        <v>0</v>
      </c>
      <c r="J69" s="20">
        <v>0</v>
      </c>
      <c r="K69" s="21">
        <v>0</v>
      </c>
      <c r="L69" s="22">
        <f t="shared" si="11"/>
        <v>0</v>
      </c>
      <c r="M69" s="23">
        <v>459</v>
      </c>
      <c r="N69" s="24">
        <v>0</v>
      </c>
      <c r="O69" s="25">
        <f t="shared" si="12"/>
        <v>459</v>
      </c>
      <c r="P69" s="20">
        <v>24</v>
      </c>
      <c r="Q69" s="21">
        <v>0</v>
      </c>
      <c r="R69" s="22">
        <f t="shared" si="13"/>
        <v>24</v>
      </c>
      <c r="S69" s="26">
        <v>22</v>
      </c>
      <c r="T69" s="26">
        <v>0</v>
      </c>
      <c r="U69" s="22">
        <f t="shared" si="14"/>
        <v>22</v>
      </c>
      <c r="V69" s="28">
        <v>4625</v>
      </c>
      <c r="W69" s="19">
        <v>0</v>
      </c>
      <c r="X69" s="19">
        <v>0</v>
      </c>
      <c r="Y69" s="29">
        <f t="shared" si="17"/>
        <v>483</v>
      </c>
      <c r="Z69" s="30">
        <f t="shared" si="18"/>
        <v>4647</v>
      </c>
      <c r="AA69" s="155"/>
      <c r="AB69" s="31">
        <f t="shared" si="15"/>
        <v>5130</v>
      </c>
      <c r="AC69" s="33">
        <v>180</v>
      </c>
      <c r="AD69" s="123">
        <f t="shared" si="16"/>
        <v>4950</v>
      </c>
    </row>
    <row r="70" spans="2:30" x14ac:dyDescent="0.2">
      <c r="B70" s="16" t="s">
        <v>168</v>
      </c>
      <c r="C70" s="38" t="s">
        <v>169</v>
      </c>
      <c r="D70" s="18" t="s">
        <v>30</v>
      </c>
      <c r="E70" s="19">
        <v>88</v>
      </c>
      <c r="F70" s="19">
        <v>0</v>
      </c>
      <c r="G70" s="20">
        <v>0</v>
      </c>
      <c r="H70" s="21">
        <v>0</v>
      </c>
      <c r="I70" s="22">
        <f t="shared" si="10"/>
        <v>0</v>
      </c>
      <c r="J70" s="20">
        <v>0</v>
      </c>
      <c r="K70" s="21">
        <v>0</v>
      </c>
      <c r="L70" s="22">
        <f t="shared" si="11"/>
        <v>0</v>
      </c>
      <c r="M70" s="23">
        <v>88</v>
      </c>
      <c r="N70" s="24">
        <v>0</v>
      </c>
      <c r="O70" s="25">
        <f t="shared" si="12"/>
        <v>88</v>
      </c>
      <c r="P70" s="20">
        <v>0</v>
      </c>
      <c r="Q70" s="21">
        <v>0</v>
      </c>
      <c r="R70" s="22">
        <f t="shared" si="13"/>
        <v>0</v>
      </c>
      <c r="S70" s="26">
        <v>19</v>
      </c>
      <c r="T70" s="26">
        <v>0</v>
      </c>
      <c r="U70" s="22">
        <f t="shared" si="14"/>
        <v>19</v>
      </c>
      <c r="V70" s="28">
        <v>0</v>
      </c>
      <c r="W70" s="19">
        <v>0</v>
      </c>
      <c r="X70" s="19">
        <v>0</v>
      </c>
      <c r="Y70" s="29">
        <f t="shared" si="17"/>
        <v>88</v>
      </c>
      <c r="Z70" s="30">
        <f t="shared" si="18"/>
        <v>19</v>
      </c>
      <c r="AA70" s="155"/>
      <c r="AB70" s="31">
        <f t="shared" si="15"/>
        <v>107</v>
      </c>
      <c r="AC70" s="33">
        <v>19</v>
      </c>
      <c r="AD70" s="123">
        <f t="shared" si="16"/>
        <v>88</v>
      </c>
    </row>
    <row r="71" spans="2:30" x14ac:dyDescent="0.2">
      <c r="B71" s="16" t="s">
        <v>170</v>
      </c>
      <c r="C71" s="37" t="s">
        <v>171</v>
      </c>
      <c r="D71" s="18" t="s">
        <v>30</v>
      </c>
      <c r="E71" s="19">
        <v>361</v>
      </c>
      <c r="F71" s="19">
        <v>0</v>
      </c>
      <c r="G71" s="20">
        <v>0</v>
      </c>
      <c r="H71" s="21">
        <v>113</v>
      </c>
      <c r="I71" s="22">
        <f t="shared" si="10"/>
        <v>113</v>
      </c>
      <c r="J71" s="20">
        <v>0</v>
      </c>
      <c r="K71" s="21">
        <v>0</v>
      </c>
      <c r="L71" s="22">
        <f t="shared" si="11"/>
        <v>0</v>
      </c>
      <c r="M71" s="23">
        <v>361</v>
      </c>
      <c r="N71" s="24">
        <v>113</v>
      </c>
      <c r="O71" s="25">
        <f t="shared" si="12"/>
        <v>474</v>
      </c>
      <c r="P71" s="20">
        <v>0</v>
      </c>
      <c r="Q71" s="21">
        <v>0</v>
      </c>
      <c r="R71" s="22">
        <f t="shared" si="13"/>
        <v>0</v>
      </c>
      <c r="S71" s="26">
        <v>106</v>
      </c>
      <c r="T71" s="26">
        <v>0</v>
      </c>
      <c r="U71" s="22">
        <f t="shared" si="14"/>
        <v>106</v>
      </c>
      <c r="V71" s="28">
        <v>2052</v>
      </c>
      <c r="W71" s="19">
        <v>0</v>
      </c>
      <c r="X71" s="19">
        <v>0</v>
      </c>
      <c r="Y71" s="29">
        <f t="shared" si="17"/>
        <v>361</v>
      </c>
      <c r="Z71" s="30">
        <f t="shared" si="18"/>
        <v>2271</v>
      </c>
      <c r="AA71" s="155"/>
      <c r="AB71" s="31">
        <f t="shared" si="15"/>
        <v>2632</v>
      </c>
      <c r="AC71" s="33">
        <v>46</v>
      </c>
      <c r="AD71" s="123">
        <f t="shared" si="16"/>
        <v>2586</v>
      </c>
    </row>
    <row r="72" spans="2:30" x14ac:dyDescent="0.2">
      <c r="B72" s="16" t="s">
        <v>172</v>
      </c>
      <c r="C72" s="38" t="s">
        <v>173</v>
      </c>
      <c r="D72" s="18" t="s">
        <v>30</v>
      </c>
      <c r="E72" s="19">
        <v>152</v>
      </c>
      <c r="F72" s="19">
        <v>0</v>
      </c>
      <c r="G72" s="20">
        <v>0</v>
      </c>
      <c r="H72" s="21">
        <v>0</v>
      </c>
      <c r="I72" s="22">
        <f t="shared" si="10"/>
        <v>0</v>
      </c>
      <c r="J72" s="20">
        <v>0</v>
      </c>
      <c r="K72" s="21">
        <v>0</v>
      </c>
      <c r="L72" s="22">
        <f t="shared" si="11"/>
        <v>0</v>
      </c>
      <c r="M72" s="23">
        <v>152</v>
      </c>
      <c r="N72" s="24">
        <v>0</v>
      </c>
      <c r="O72" s="25">
        <f t="shared" si="12"/>
        <v>152</v>
      </c>
      <c r="P72" s="20">
        <v>0</v>
      </c>
      <c r="Q72" s="21">
        <v>0</v>
      </c>
      <c r="R72" s="22">
        <f t="shared" si="13"/>
        <v>0</v>
      </c>
      <c r="S72" s="26">
        <v>54</v>
      </c>
      <c r="T72" s="26">
        <v>0</v>
      </c>
      <c r="U72" s="22">
        <f t="shared" si="14"/>
        <v>54</v>
      </c>
      <c r="V72" s="28">
        <v>0</v>
      </c>
      <c r="W72" s="19">
        <v>0</v>
      </c>
      <c r="X72" s="19">
        <v>0</v>
      </c>
      <c r="Y72" s="29">
        <f t="shared" si="17"/>
        <v>152</v>
      </c>
      <c r="Z72" s="30">
        <f t="shared" si="18"/>
        <v>54</v>
      </c>
      <c r="AA72" s="155"/>
      <c r="AB72" s="31">
        <f t="shared" si="15"/>
        <v>206</v>
      </c>
      <c r="AC72" s="33">
        <v>55</v>
      </c>
      <c r="AD72" s="123">
        <f t="shared" si="16"/>
        <v>151</v>
      </c>
    </row>
    <row r="73" spans="2:30" x14ac:dyDescent="0.2">
      <c r="B73" s="16" t="s">
        <v>174</v>
      </c>
      <c r="C73" s="38" t="s">
        <v>175</v>
      </c>
      <c r="D73" s="18" t="s">
        <v>30</v>
      </c>
      <c r="E73" s="19">
        <v>144</v>
      </c>
      <c r="F73" s="19">
        <v>0</v>
      </c>
      <c r="G73" s="20">
        <v>0</v>
      </c>
      <c r="H73" s="21">
        <v>0</v>
      </c>
      <c r="I73" s="22">
        <f t="shared" si="10"/>
        <v>0</v>
      </c>
      <c r="J73" s="20">
        <v>0</v>
      </c>
      <c r="K73" s="21">
        <v>0</v>
      </c>
      <c r="L73" s="22">
        <f t="shared" si="11"/>
        <v>0</v>
      </c>
      <c r="M73" s="23">
        <v>144</v>
      </c>
      <c r="N73" s="24">
        <v>0</v>
      </c>
      <c r="O73" s="25">
        <f t="shared" si="12"/>
        <v>144</v>
      </c>
      <c r="P73" s="20">
        <v>0</v>
      </c>
      <c r="Q73" s="21">
        <v>0</v>
      </c>
      <c r="R73" s="22">
        <f t="shared" si="13"/>
        <v>0</v>
      </c>
      <c r="S73" s="26">
        <v>36</v>
      </c>
      <c r="T73" s="26">
        <v>0</v>
      </c>
      <c r="U73" s="22">
        <f t="shared" si="14"/>
        <v>36</v>
      </c>
      <c r="V73" s="28">
        <v>0</v>
      </c>
      <c r="W73" s="19">
        <v>0</v>
      </c>
      <c r="X73" s="19">
        <v>0</v>
      </c>
      <c r="Y73" s="29">
        <f t="shared" si="17"/>
        <v>144</v>
      </c>
      <c r="Z73" s="30">
        <f t="shared" si="18"/>
        <v>36</v>
      </c>
      <c r="AA73" s="155"/>
      <c r="AB73" s="31">
        <f t="shared" si="15"/>
        <v>180</v>
      </c>
      <c r="AC73" s="33">
        <v>42</v>
      </c>
      <c r="AD73" s="123">
        <f t="shared" si="16"/>
        <v>138</v>
      </c>
    </row>
    <row r="74" spans="2:30" x14ac:dyDescent="0.2">
      <c r="B74" s="16" t="s">
        <v>176</v>
      </c>
      <c r="C74" s="38" t="s">
        <v>177</v>
      </c>
      <c r="D74" s="18" t="s">
        <v>30</v>
      </c>
      <c r="E74" s="19">
        <v>137</v>
      </c>
      <c r="F74" s="19">
        <v>0</v>
      </c>
      <c r="G74" s="20">
        <v>0</v>
      </c>
      <c r="H74" s="21">
        <v>0</v>
      </c>
      <c r="I74" s="22">
        <f t="shared" si="10"/>
        <v>0</v>
      </c>
      <c r="J74" s="20">
        <v>0</v>
      </c>
      <c r="K74" s="21">
        <v>0</v>
      </c>
      <c r="L74" s="22">
        <f t="shared" si="11"/>
        <v>0</v>
      </c>
      <c r="M74" s="23">
        <v>137</v>
      </c>
      <c r="N74" s="24">
        <v>0</v>
      </c>
      <c r="O74" s="25">
        <f t="shared" si="12"/>
        <v>137</v>
      </c>
      <c r="P74" s="20">
        <v>0</v>
      </c>
      <c r="Q74" s="21">
        <v>0</v>
      </c>
      <c r="R74" s="22">
        <f t="shared" si="13"/>
        <v>0</v>
      </c>
      <c r="S74" s="26">
        <v>47</v>
      </c>
      <c r="T74" s="26">
        <v>0</v>
      </c>
      <c r="U74" s="22">
        <f t="shared" si="14"/>
        <v>47</v>
      </c>
      <c r="V74" s="28">
        <v>0</v>
      </c>
      <c r="W74" s="19">
        <v>0</v>
      </c>
      <c r="X74" s="19">
        <v>0</v>
      </c>
      <c r="Y74" s="29">
        <f t="shared" si="17"/>
        <v>137</v>
      </c>
      <c r="Z74" s="30">
        <f t="shared" si="18"/>
        <v>47</v>
      </c>
      <c r="AA74" s="155"/>
      <c r="AB74" s="31">
        <f t="shared" si="15"/>
        <v>184</v>
      </c>
      <c r="AC74" s="33">
        <v>47</v>
      </c>
      <c r="AD74" s="123">
        <f t="shared" si="16"/>
        <v>137</v>
      </c>
    </row>
    <row r="75" spans="2:30" x14ac:dyDescent="0.2">
      <c r="B75" s="16" t="s">
        <v>178</v>
      </c>
      <c r="C75" s="17" t="s">
        <v>179</v>
      </c>
      <c r="D75" s="18" t="s">
        <v>30</v>
      </c>
      <c r="E75" s="19">
        <v>177</v>
      </c>
      <c r="F75" s="19">
        <v>0</v>
      </c>
      <c r="G75" s="20">
        <v>0</v>
      </c>
      <c r="H75" s="21">
        <v>0</v>
      </c>
      <c r="I75" s="22">
        <f t="shared" si="10"/>
        <v>0</v>
      </c>
      <c r="J75" s="20">
        <v>0</v>
      </c>
      <c r="K75" s="21">
        <v>0</v>
      </c>
      <c r="L75" s="22">
        <f t="shared" si="11"/>
        <v>0</v>
      </c>
      <c r="M75" s="23">
        <v>177</v>
      </c>
      <c r="N75" s="24">
        <v>0</v>
      </c>
      <c r="O75" s="25">
        <f t="shared" si="12"/>
        <v>177</v>
      </c>
      <c r="P75" s="20">
        <v>0</v>
      </c>
      <c r="Q75" s="21">
        <v>0</v>
      </c>
      <c r="R75" s="22">
        <f t="shared" si="13"/>
        <v>0</v>
      </c>
      <c r="S75" s="26">
        <v>30</v>
      </c>
      <c r="T75" s="26">
        <v>0</v>
      </c>
      <c r="U75" s="22">
        <f t="shared" si="14"/>
        <v>30</v>
      </c>
      <c r="V75" s="28">
        <v>0</v>
      </c>
      <c r="W75" s="19">
        <v>0</v>
      </c>
      <c r="X75" s="19">
        <v>0</v>
      </c>
      <c r="Y75" s="29">
        <f t="shared" si="17"/>
        <v>177</v>
      </c>
      <c r="Z75" s="30">
        <f t="shared" si="18"/>
        <v>30</v>
      </c>
      <c r="AA75" s="155"/>
      <c r="AB75" s="31">
        <f t="shared" si="15"/>
        <v>207</v>
      </c>
      <c r="AC75" s="33">
        <v>36</v>
      </c>
      <c r="AD75" s="123">
        <f t="shared" si="16"/>
        <v>171</v>
      </c>
    </row>
    <row r="76" spans="2:30" x14ac:dyDescent="0.2">
      <c r="B76" s="16" t="s">
        <v>180</v>
      </c>
      <c r="C76" s="17" t="s">
        <v>181</v>
      </c>
      <c r="D76" s="18" t="s">
        <v>41</v>
      </c>
      <c r="E76" s="19">
        <v>78</v>
      </c>
      <c r="F76" s="19">
        <v>0</v>
      </c>
      <c r="G76" s="20">
        <v>0</v>
      </c>
      <c r="H76" s="21">
        <v>0</v>
      </c>
      <c r="I76" s="22">
        <f t="shared" si="10"/>
        <v>0</v>
      </c>
      <c r="J76" s="20">
        <v>0</v>
      </c>
      <c r="K76" s="21">
        <v>0</v>
      </c>
      <c r="L76" s="22">
        <f t="shared" si="11"/>
        <v>0</v>
      </c>
      <c r="M76" s="23">
        <v>78</v>
      </c>
      <c r="N76" s="24">
        <v>0</v>
      </c>
      <c r="O76" s="25">
        <f t="shared" si="12"/>
        <v>78</v>
      </c>
      <c r="P76" s="20">
        <v>0</v>
      </c>
      <c r="Q76" s="21">
        <v>185</v>
      </c>
      <c r="R76" s="22">
        <f t="shared" si="13"/>
        <v>185</v>
      </c>
      <c r="S76" s="26">
        <v>3</v>
      </c>
      <c r="T76" s="26">
        <v>0</v>
      </c>
      <c r="U76" s="22">
        <f t="shared" si="14"/>
        <v>3</v>
      </c>
      <c r="V76" s="28">
        <v>33</v>
      </c>
      <c r="W76" s="19">
        <v>0</v>
      </c>
      <c r="X76" s="19">
        <v>0</v>
      </c>
      <c r="Y76" s="29">
        <f t="shared" si="17"/>
        <v>78</v>
      </c>
      <c r="Z76" s="30">
        <f t="shared" si="18"/>
        <v>221</v>
      </c>
      <c r="AA76" s="155"/>
      <c r="AB76" s="31">
        <f t="shared" si="15"/>
        <v>299</v>
      </c>
      <c r="AC76" s="33">
        <v>18</v>
      </c>
      <c r="AD76" s="123">
        <f t="shared" si="16"/>
        <v>281</v>
      </c>
    </row>
    <row r="77" spans="2:30" x14ac:dyDescent="0.2">
      <c r="B77" s="16" t="s">
        <v>182</v>
      </c>
      <c r="C77" s="17" t="s">
        <v>183</v>
      </c>
      <c r="D77" s="18" t="s">
        <v>41</v>
      </c>
      <c r="E77" s="19">
        <v>70</v>
      </c>
      <c r="F77" s="19">
        <v>0</v>
      </c>
      <c r="G77" s="20">
        <v>0</v>
      </c>
      <c r="H77" s="21">
        <v>0</v>
      </c>
      <c r="I77" s="22">
        <f t="shared" si="10"/>
        <v>0</v>
      </c>
      <c r="J77" s="20">
        <v>0</v>
      </c>
      <c r="K77" s="21">
        <v>0</v>
      </c>
      <c r="L77" s="22">
        <f t="shared" si="11"/>
        <v>0</v>
      </c>
      <c r="M77" s="23">
        <v>70</v>
      </c>
      <c r="N77" s="24">
        <v>0</v>
      </c>
      <c r="O77" s="25">
        <f t="shared" si="12"/>
        <v>70</v>
      </c>
      <c r="P77" s="20">
        <v>0</v>
      </c>
      <c r="Q77" s="21">
        <v>0</v>
      </c>
      <c r="R77" s="22">
        <f t="shared" si="13"/>
        <v>0</v>
      </c>
      <c r="S77" s="26">
        <v>2</v>
      </c>
      <c r="T77" s="26">
        <v>0</v>
      </c>
      <c r="U77" s="22">
        <f t="shared" si="14"/>
        <v>2</v>
      </c>
      <c r="V77" s="28">
        <v>75</v>
      </c>
      <c r="W77" s="19">
        <v>0</v>
      </c>
      <c r="X77" s="19">
        <v>0</v>
      </c>
      <c r="Y77" s="29">
        <f t="shared" si="17"/>
        <v>70</v>
      </c>
      <c r="Z77" s="30">
        <f t="shared" si="18"/>
        <v>77</v>
      </c>
      <c r="AA77" s="155"/>
      <c r="AB77" s="31">
        <f t="shared" si="15"/>
        <v>147</v>
      </c>
      <c r="AC77" s="33">
        <v>16</v>
      </c>
      <c r="AD77" s="123">
        <f t="shared" si="16"/>
        <v>131</v>
      </c>
    </row>
    <row r="78" spans="2:30" x14ac:dyDescent="0.2">
      <c r="B78" s="16" t="s">
        <v>184</v>
      </c>
      <c r="C78" s="37" t="s">
        <v>185</v>
      </c>
      <c r="D78" s="18" t="s">
        <v>33</v>
      </c>
      <c r="E78" s="19">
        <v>124</v>
      </c>
      <c r="F78" s="19">
        <v>0</v>
      </c>
      <c r="G78" s="20">
        <v>0</v>
      </c>
      <c r="H78" s="21">
        <v>0</v>
      </c>
      <c r="I78" s="22">
        <f t="shared" si="10"/>
        <v>0</v>
      </c>
      <c r="J78" s="20">
        <v>0</v>
      </c>
      <c r="K78" s="21">
        <v>0</v>
      </c>
      <c r="L78" s="22">
        <f t="shared" si="11"/>
        <v>0</v>
      </c>
      <c r="M78" s="23">
        <v>124</v>
      </c>
      <c r="N78" s="24">
        <v>0</v>
      </c>
      <c r="O78" s="25">
        <f t="shared" si="12"/>
        <v>124</v>
      </c>
      <c r="P78" s="20">
        <v>0</v>
      </c>
      <c r="Q78" s="21">
        <v>0</v>
      </c>
      <c r="R78" s="22">
        <f t="shared" si="13"/>
        <v>0</v>
      </c>
      <c r="S78" s="26">
        <v>14</v>
      </c>
      <c r="T78" s="26">
        <v>0</v>
      </c>
      <c r="U78" s="22">
        <f t="shared" si="14"/>
        <v>14</v>
      </c>
      <c r="V78" s="28">
        <v>0</v>
      </c>
      <c r="W78" s="19">
        <v>0</v>
      </c>
      <c r="X78" s="19">
        <v>0</v>
      </c>
      <c r="Y78" s="29">
        <f t="shared" si="17"/>
        <v>124</v>
      </c>
      <c r="Z78" s="30">
        <f t="shared" si="18"/>
        <v>14</v>
      </c>
      <c r="AA78" s="155"/>
      <c r="AB78" s="31">
        <f t="shared" si="15"/>
        <v>138</v>
      </c>
      <c r="AC78" s="33">
        <v>18</v>
      </c>
      <c r="AD78" s="123">
        <f t="shared" si="16"/>
        <v>120</v>
      </c>
    </row>
    <row r="79" spans="2:30" x14ac:dyDescent="0.2">
      <c r="B79" s="16" t="s">
        <v>186</v>
      </c>
      <c r="C79" s="38" t="s">
        <v>187</v>
      </c>
      <c r="D79" s="18" t="s">
        <v>41</v>
      </c>
      <c r="E79" s="19">
        <v>506</v>
      </c>
      <c r="F79" s="19">
        <v>0</v>
      </c>
      <c r="G79" s="20">
        <v>2</v>
      </c>
      <c r="H79" s="21">
        <v>0</v>
      </c>
      <c r="I79" s="22">
        <f t="shared" si="10"/>
        <v>2</v>
      </c>
      <c r="J79" s="20">
        <v>0</v>
      </c>
      <c r="K79" s="21">
        <v>152</v>
      </c>
      <c r="L79" s="22">
        <f t="shared" si="11"/>
        <v>152</v>
      </c>
      <c r="M79" s="23">
        <v>508</v>
      </c>
      <c r="N79" s="24">
        <v>152</v>
      </c>
      <c r="O79" s="25">
        <f t="shared" si="12"/>
        <v>660</v>
      </c>
      <c r="P79" s="20">
        <v>0</v>
      </c>
      <c r="Q79" s="21">
        <v>503</v>
      </c>
      <c r="R79" s="22">
        <f t="shared" si="13"/>
        <v>503</v>
      </c>
      <c r="S79" s="26">
        <v>94</v>
      </c>
      <c r="T79" s="26">
        <v>88</v>
      </c>
      <c r="U79" s="22">
        <f t="shared" si="14"/>
        <v>182</v>
      </c>
      <c r="V79" s="28">
        <v>4835</v>
      </c>
      <c r="W79" s="19">
        <v>26</v>
      </c>
      <c r="X79" s="19">
        <v>150</v>
      </c>
      <c r="Y79" s="29">
        <f t="shared" si="17"/>
        <v>534</v>
      </c>
      <c r="Z79" s="30">
        <f t="shared" si="18"/>
        <v>5822</v>
      </c>
      <c r="AA79" s="155"/>
      <c r="AB79" s="31">
        <f t="shared" si="15"/>
        <v>6356</v>
      </c>
      <c r="AC79" s="33">
        <v>3</v>
      </c>
      <c r="AD79" s="123">
        <f t="shared" si="16"/>
        <v>6353</v>
      </c>
    </row>
    <row r="80" spans="2:30" x14ac:dyDescent="0.2">
      <c r="B80" s="16" t="s">
        <v>188</v>
      </c>
      <c r="C80" s="38" t="s">
        <v>189</v>
      </c>
      <c r="D80" s="18" t="s">
        <v>33</v>
      </c>
      <c r="E80" s="19">
        <v>44</v>
      </c>
      <c r="F80" s="19">
        <v>0</v>
      </c>
      <c r="G80" s="20">
        <v>43</v>
      </c>
      <c r="H80" s="21">
        <v>20</v>
      </c>
      <c r="I80" s="22">
        <f t="shared" si="10"/>
        <v>63</v>
      </c>
      <c r="J80" s="20">
        <v>0</v>
      </c>
      <c r="K80" s="21">
        <v>0</v>
      </c>
      <c r="L80" s="22">
        <f t="shared" si="11"/>
        <v>0</v>
      </c>
      <c r="M80" s="23">
        <v>87</v>
      </c>
      <c r="N80" s="24">
        <v>20</v>
      </c>
      <c r="O80" s="25">
        <f t="shared" si="12"/>
        <v>107</v>
      </c>
      <c r="P80" s="20">
        <v>4</v>
      </c>
      <c r="Q80" s="21">
        <v>38</v>
      </c>
      <c r="R80" s="22">
        <f t="shared" si="13"/>
        <v>42</v>
      </c>
      <c r="S80" s="26">
        <v>11</v>
      </c>
      <c r="T80" s="26">
        <v>0</v>
      </c>
      <c r="U80" s="22">
        <f t="shared" si="14"/>
        <v>11</v>
      </c>
      <c r="V80" s="28">
        <v>3957</v>
      </c>
      <c r="W80" s="19">
        <v>0</v>
      </c>
      <c r="X80" s="19">
        <v>0</v>
      </c>
      <c r="Y80" s="29">
        <f t="shared" si="17"/>
        <v>91</v>
      </c>
      <c r="Z80" s="30">
        <f t="shared" si="18"/>
        <v>4026</v>
      </c>
      <c r="AA80" s="155"/>
      <c r="AB80" s="31">
        <f t="shared" si="15"/>
        <v>4117</v>
      </c>
      <c r="AC80" s="33">
        <v>75</v>
      </c>
      <c r="AD80" s="123">
        <f t="shared" si="16"/>
        <v>4042</v>
      </c>
    </row>
    <row r="81" spans="1:510" x14ac:dyDescent="0.2">
      <c r="B81" s="16" t="s">
        <v>190</v>
      </c>
      <c r="C81" s="38" t="s">
        <v>191</v>
      </c>
      <c r="D81" s="18" t="s">
        <v>30</v>
      </c>
      <c r="E81" s="19">
        <v>447</v>
      </c>
      <c r="F81" s="19">
        <v>0</v>
      </c>
      <c r="G81" s="20">
        <v>0</v>
      </c>
      <c r="H81" s="21">
        <v>62</v>
      </c>
      <c r="I81" s="22">
        <f t="shared" si="10"/>
        <v>62</v>
      </c>
      <c r="J81" s="20">
        <v>0</v>
      </c>
      <c r="K81" s="21">
        <v>0</v>
      </c>
      <c r="L81" s="22">
        <f t="shared" si="11"/>
        <v>0</v>
      </c>
      <c r="M81" s="23">
        <v>447</v>
      </c>
      <c r="N81" s="24">
        <v>62</v>
      </c>
      <c r="O81" s="25">
        <f t="shared" si="12"/>
        <v>509</v>
      </c>
      <c r="P81" s="20">
        <v>0</v>
      </c>
      <c r="Q81" s="21">
        <v>4380</v>
      </c>
      <c r="R81" s="22">
        <f t="shared" si="13"/>
        <v>4380</v>
      </c>
      <c r="S81" s="26">
        <v>50</v>
      </c>
      <c r="T81" s="26">
        <v>0</v>
      </c>
      <c r="U81" s="22">
        <f t="shared" si="14"/>
        <v>50</v>
      </c>
      <c r="V81" s="28">
        <v>7671</v>
      </c>
      <c r="W81" s="19">
        <v>0</v>
      </c>
      <c r="X81" s="19">
        <v>0</v>
      </c>
      <c r="Y81" s="29">
        <f t="shared" si="17"/>
        <v>447</v>
      </c>
      <c r="Z81" s="30">
        <f t="shared" si="18"/>
        <v>12163</v>
      </c>
      <c r="AA81" s="155"/>
      <c r="AB81" s="31">
        <f t="shared" si="15"/>
        <v>12610</v>
      </c>
      <c r="AC81" s="33">
        <v>122</v>
      </c>
      <c r="AD81" s="123">
        <f t="shared" si="16"/>
        <v>12488</v>
      </c>
    </row>
    <row r="82" spans="1:510" x14ac:dyDescent="0.2">
      <c r="B82" s="16" t="s">
        <v>192</v>
      </c>
      <c r="C82" s="38" t="s">
        <v>193</v>
      </c>
      <c r="D82" s="18" t="s">
        <v>41</v>
      </c>
      <c r="E82" s="19">
        <v>205</v>
      </c>
      <c r="F82" s="19">
        <v>0</v>
      </c>
      <c r="G82" s="20">
        <v>0</v>
      </c>
      <c r="H82" s="21">
        <v>0</v>
      </c>
      <c r="I82" s="22">
        <f t="shared" si="10"/>
        <v>0</v>
      </c>
      <c r="J82" s="20">
        <v>0</v>
      </c>
      <c r="K82" s="21">
        <v>0</v>
      </c>
      <c r="L82" s="22">
        <f t="shared" si="11"/>
        <v>0</v>
      </c>
      <c r="M82" s="23">
        <v>205</v>
      </c>
      <c r="N82" s="24">
        <v>0</v>
      </c>
      <c r="O82" s="25">
        <f t="shared" si="12"/>
        <v>205</v>
      </c>
      <c r="P82" s="20">
        <v>0</v>
      </c>
      <c r="Q82" s="21">
        <v>0</v>
      </c>
      <c r="R82" s="22">
        <f t="shared" si="13"/>
        <v>0</v>
      </c>
      <c r="S82" s="26">
        <v>2</v>
      </c>
      <c r="T82" s="26">
        <v>0</v>
      </c>
      <c r="U82" s="22">
        <f t="shared" si="14"/>
        <v>2</v>
      </c>
      <c r="V82" s="28">
        <v>0</v>
      </c>
      <c r="W82" s="19">
        <v>0</v>
      </c>
      <c r="X82" s="19">
        <v>0</v>
      </c>
      <c r="Y82" s="29">
        <f t="shared" si="17"/>
        <v>205</v>
      </c>
      <c r="Z82" s="30">
        <f t="shared" si="18"/>
        <v>2</v>
      </c>
      <c r="AA82" s="155"/>
      <c r="AB82" s="31">
        <f t="shared" si="15"/>
        <v>207</v>
      </c>
      <c r="AC82" s="33">
        <v>2</v>
      </c>
      <c r="AD82" s="123">
        <f t="shared" si="16"/>
        <v>205</v>
      </c>
    </row>
    <row r="83" spans="1:510" x14ac:dyDescent="0.2">
      <c r="B83" s="16" t="s">
        <v>194</v>
      </c>
      <c r="C83" s="38" t="s">
        <v>195</v>
      </c>
      <c r="D83" s="18" t="s">
        <v>41</v>
      </c>
      <c r="E83" s="19">
        <v>172</v>
      </c>
      <c r="F83" s="19">
        <v>0</v>
      </c>
      <c r="G83" s="20">
        <v>0</v>
      </c>
      <c r="H83" s="21">
        <v>0</v>
      </c>
      <c r="I83" s="22">
        <f t="shared" si="10"/>
        <v>0</v>
      </c>
      <c r="J83" s="20">
        <v>0</v>
      </c>
      <c r="K83" s="21">
        <v>0</v>
      </c>
      <c r="L83" s="22">
        <f t="shared" si="11"/>
        <v>0</v>
      </c>
      <c r="M83" s="23">
        <v>172</v>
      </c>
      <c r="N83" s="24">
        <v>0</v>
      </c>
      <c r="O83" s="25">
        <f t="shared" si="12"/>
        <v>172</v>
      </c>
      <c r="P83" s="20">
        <v>0</v>
      </c>
      <c r="Q83" s="21">
        <v>0</v>
      </c>
      <c r="R83" s="22">
        <f t="shared" si="13"/>
        <v>0</v>
      </c>
      <c r="S83" s="26">
        <v>2</v>
      </c>
      <c r="T83" s="26">
        <v>0</v>
      </c>
      <c r="U83" s="22">
        <f t="shared" si="14"/>
        <v>2</v>
      </c>
      <c r="V83" s="28">
        <v>0</v>
      </c>
      <c r="W83" s="19">
        <v>0</v>
      </c>
      <c r="X83" s="19">
        <v>0</v>
      </c>
      <c r="Y83" s="29">
        <f t="shared" si="17"/>
        <v>172</v>
      </c>
      <c r="Z83" s="30">
        <f t="shared" si="18"/>
        <v>2</v>
      </c>
      <c r="AA83" s="155"/>
      <c r="AB83" s="31">
        <f t="shared" si="15"/>
        <v>174</v>
      </c>
      <c r="AC83" s="33">
        <v>2</v>
      </c>
      <c r="AD83" s="123">
        <f t="shared" si="16"/>
        <v>172</v>
      </c>
    </row>
    <row r="84" spans="1:510" x14ac:dyDescent="0.2">
      <c r="B84" s="16" t="s">
        <v>196</v>
      </c>
      <c r="C84" s="38" t="s">
        <v>197</v>
      </c>
      <c r="D84" s="18" t="s">
        <v>41</v>
      </c>
      <c r="E84" s="19">
        <v>151</v>
      </c>
      <c r="F84" s="19">
        <v>0</v>
      </c>
      <c r="G84" s="20">
        <v>0</v>
      </c>
      <c r="H84" s="21">
        <v>0</v>
      </c>
      <c r="I84" s="22">
        <f t="shared" si="10"/>
        <v>0</v>
      </c>
      <c r="J84" s="20">
        <v>0</v>
      </c>
      <c r="K84" s="21">
        <v>0</v>
      </c>
      <c r="L84" s="22">
        <f t="shared" si="11"/>
        <v>0</v>
      </c>
      <c r="M84" s="23">
        <v>151</v>
      </c>
      <c r="N84" s="24">
        <v>0</v>
      </c>
      <c r="O84" s="25">
        <f t="shared" si="12"/>
        <v>151</v>
      </c>
      <c r="P84" s="20">
        <v>0</v>
      </c>
      <c r="Q84" s="21">
        <v>0</v>
      </c>
      <c r="R84" s="22">
        <f t="shared" si="13"/>
        <v>0</v>
      </c>
      <c r="S84" s="26">
        <v>1</v>
      </c>
      <c r="T84" s="26">
        <v>0</v>
      </c>
      <c r="U84" s="22">
        <f t="shared" si="14"/>
        <v>1</v>
      </c>
      <c r="V84" s="28">
        <v>0</v>
      </c>
      <c r="W84" s="19">
        <v>0</v>
      </c>
      <c r="X84" s="19">
        <v>0</v>
      </c>
      <c r="Y84" s="29">
        <f t="shared" si="17"/>
        <v>151</v>
      </c>
      <c r="Z84" s="30">
        <f t="shared" si="18"/>
        <v>1</v>
      </c>
      <c r="AA84" s="155"/>
      <c r="AB84" s="31">
        <f t="shared" si="15"/>
        <v>152</v>
      </c>
      <c r="AC84" s="33">
        <v>4</v>
      </c>
      <c r="AD84" s="123">
        <f t="shared" si="16"/>
        <v>148</v>
      </c>
    </row>
    <row r="85" spans="1:510" x14ac:dyDescent="0.2">
      <c r="B85" s="16" t="s">
        <v>198</v>
      </c>
      <c r="C85" s="38" t="s">
        <v>199</v>
      </c>
      <c r="D85" s="18" t="s">
        <v>33</v>
      </c>
      <c r="E85" s="19">
        <v>93</v>
      </c>
      <c r="F85" s="19">
        <v>0</v>
      </c>
      <c r="G85" s="20">
        <v>0</v>
      </c>
      <c r="H85" s="21">
        <v>0</v>
      </c>
      <c r="I85" s="22">
        <f t="shared" si="10"/>
        <v>0</v>
      </c>
      <c r="J85" s="20">
        <v>0</v>
      </c>
      <c r="K85" s="21">
        <v>0</v>
      </c>
      <c r="L85" s="22">
        <f t="shared" si="11"/>
        <v>0</v>
      </c>
      <c r="M85" s="23">
        <v>93</v>
      </c>
      <c r="N85" s="24">
        <v>0</v>
      </c>
      <c r="O85" s="25">
        <f t="shared" si="12"/>
        <v>93</v>
      </c>
      <c r="P85" s="20">
        <v>0</v>
      </c>
      <c r="Q85" s="21">
        <v>10</v>
      </c>
      <c r="R85" s="22">
        <f t="shared" si="13"/>
        <v>10</v>
      </c>
      <c r="S85" s="26">
        <v>20</v>
      </c>
      <c r="T85" s="26">
        <v>0</v>
      </c>
      <c r="U85" s="22">
        <f t="shared" si="14"/>
        <v>20</v>
      </c>
      <c r="V85" s="28">
        <v>30</v>
      </c>
      <c r="W85" s="19">
        <v>0</v>
      </c>
      <c r="X85" s="19">
        <v>40</v>
      </c>
      <c r="Y85" s="29">
        <f t="shared" si="17"/>
        <v>93</v>
      </c>
      <c r="Z85" s="30">
        <f t="shared" si="18"/>
        <v>100</v>
      </c>
      <c r="AA85" s="155"/>
      <c r="AB85" s="31">
        <f t="shared" si="15"/>
        <v>193</v>
      </c>
      <c r="AC85" s="33">
        <v>32</v>
      </c>
      <c r="AD85" s="123">
        <f t="shared" si="16"/>
        <v>161</v>
      </c>
    </row>
    <row r="86" spans="1:510" x14ac:dyDescent="0.2">
      <c r="B86" s="16" t="s">
        <v>200</v>
      </c>
      <c r="C86" s="38" t="s">
        <v>201</v>
      </c>
      <c r="D86" s="18" t="s">
        <v>33</v>
      </c>
      <c r="E86" s="19">
        <v>29</v>
      </c>
      <c r="F86" s="19">
        <v>0</v>
      </c>
      <c r="G86" s="20">
        <v>0</v>
      </c>
      <c r="H86" s="21">
        <v>0</v>
      </c>
      <c r="I86" s="22">
        <f t="shared" si="10"/>
        <v>0</v>
      </c>
      <c r="J86" s="20">
        <v>0</v>
      </c>
      <c r="K86" s="21">
        <v>0</v>
      </c>
      <c r="L86" s="22">
        <f t="shared" si="11"/>
        <v>0</v>
      </c>
      <c r="M86" s="23">
        <v>29</v>
      </c>
      <c r="N86" s="24">
        <v>0</v>
      </c>
      <c r="O86" s="25">
        <f t="shared" si="12"/>
        <v>29</v>
      </c>
      <c r="P86" s="20">
        <v>0</v>
      </c>
      <c r="Q86" s="21">
        <v>0</v>
      </c>
      <c r="R86" s="22">
        <f t="shared" si="13"/>
        <v>0</v>
      </c>
      <c r="S86" s="26">
        <v>0</v>
      </c>
      <c r="T86" s="26">
        <v>0</v>
      </c>
      <c r="U86" s="22">
        <f t="shared" si="14"/>
        <v>0</v>
      </c>
      <c r="V86" s="28">
        <v>0</v>
      </c>
      <c r="W86" s="19">
        <v>0</v>
      </c>
      <c r="X86" s="19">
        <v>0</v>
      </c>
      <c r="Y86" s="29">
        <f t="shared" si="17"/>
        <v>29</v>
      </c>
      <c r="Z86" s="30">
        <f t="shared" si="18"/>
        <v>0</v>
      </c>
      <c r="AA86" s="155"/>
      <c r="AB86" s="31">
        <f t="shared" si="15"/>
        <v>29</v>
      </c>
      <c r="AC86" s="33">
        <v>0</v>
      </c>
      <c r="AD86" s="123">
        <f t="shared" si="16"/>
        <v>29</v>
      </c>
    </row>
    <row r="87" spans="1:510" x14ac:dyDescent="0.2">
      <c r="B87" s="16" t="s">
        <v>202</v>
      </c>
      <c r="C87" s="38" t="s">
        <v>203</v>
      </c>
      <c r="D87" s="18" t="s">
        <v>33</v>
      </c>
      <c r="E87" s="19">
        <v>131</v>
      </c>
      <c r="F87" s="19">
        <v>0</v>
      </c>
      <c r="G87" s="20">
        <v>0</v>
      </c>
      <c r="H87" s="21">
        <v>0</v>
      </c>
      <c r="I87" s="22">
        <f t="shared" si="10"/>
        <v>0</v>
      </c>
      <c r="J87" s="20">
        <v>0</v>
      </c>
      <c r="K87" s="21">
        <v>0</v>
      </c>
      <c r="L87" s="22">
        <f t="shared" si="11"/>
        <v>0</v>
      </c>
      <c r="M87" s="23">
        <v>131</v>
      </c>
      <c r="N87" s="24">
        <v>0</v>
      </c>
      <c r="O87" s="25">
        <f t="shared" si="12"/>
        <v>131</v>
      </c>
      <c r="P87" s="20">
        <v>0</v>
      </c>
      <c r="Q87" s="21">
        <v>0</v>
      </c>
      <c r="R87" s="22">
        <f t="shared" si="13"/>
        <v>0</v>
      </c>
      <c r="S87" s="26">
        <v>33</v>
      </c>
      <c r="T87" s="26">
        <v>0</v>
      </c>
      <c r="U87" s="22">
        <f t="shared" si="14"/>
        <v>33</v>
      </c>
      <c r="V87" s="28">
        <v>0</v>
      </c>
      <c r="W87" s="19">
        <v>0</v>
      </c>
      <c r="X87" s="19">
        <v>0</v>
      </c>
      <c r="Y87" s="29">
        <f t="shared" si="17"/>
        <v>131</v>
      </c>
      <c r="Z87" s="30">
        <f t="shared" si="18"/>
        <v>33</v>
      </c>
      <c r="AA87" s="155"/>
      <c r="AB87" s="31">
        <f t="shared" si="15"/>
        <v>164</v>
      </c>
      <c r="AC87" s="33">
        <v>53</v>
      </c>
      <c r="AD87" s="123">
        <f t="shared" si="16"/>
        <v>111</v>
      </c>
    </row>
    <row r="88" spans="1:510" x14ac:dyDescent="0.2">
      <c r="B88" s="16" t="s">
        <v>204</v>
      </c>
      <c r="C88" s="38" t="s">
        <v>205</v>
      </c>
      <c r="D88" s="18" t="s">
        <v>41</v>
      </c>
      <c r="E88" s="19">
        <v>127</v>
      </c>
      <c r="F88" s="19">
        <v>0</v>
      </c>
      <c r="G88" s="20">
        <v>0</v>
      </c>
      <c r="H88" s="21">
        <v>0</v>
      </c>
      <c r="I88" s="22">
        <f t="shared" si="10"/>
        <v>0</v>
      </c>
      <c r="J88" s="20">
        <v>0</v>
      </c>
      <c r="K88" s="21">
        <v>0</v>
      </c>
      <c r="L88" s="22">
        <f t="shared" si="11"/>
        <v>0</v>
      </c>
      <c r="M88" s="23">
        <v>127</v>
      </c>
      <c r="N88" s="24">
        <v>0</v>
      </c>
      <c r="O88" s="25">
        <f t="shared" si="12"/>
        <v>127</v>
      </c>
      <c r="P88" s="20">
        <v>0</v>
      </c>
      <c r="Q88" s="21">
        <v>130</v>
      </c>
      <c r="R88" s="22">
        <f t="shared" si="13"/>
        <v>130</v>
      </c>
      <c r="S88" s="26">
        <v>18</v>
      </c>
      <c r="T88" s="26">
        <v>0</v>
      </c>
      <c r="U88" s="22">
        <f t="shared" si="14"/>
        <v>18</v>
      </c>
      <c r="V88" s="28">
        <v>0</v>
      </c>
      <c r="W88" s="19">
        <v>0</v>
      </c>
      <c r="X88" s="19">
        <v>138</v>
      </c>
      <c r="Y88" s="29">
        <f t="shared" si="17"/>
        <v>127</v>
      </c>
      <c r="Z88" s="30">
        <f t="shared" si="18"/>
        <v>286</v>
      </c>
      <c r="AA88" s="155"/>
      <c r="AB88" s="31">
        <f t="shared" si="15"/>
        <v>413</v>
      </c>
      <c r="AC88" s="33">
        <v>21</v>
      </c>
      <c r="AD88" s="123">
        <f t="shared" si="16"/>
        <v>392</v>
      </c>
    </row>
    <row r="89" spans="1:510" x14ac:dyDescent="0.2">
      <c r="B89" s="16" t="s">
        <v>206</v>
      </c>
      <c r="C89" s="38" t="s">
        <v>207</v>
      </c>
      <c r="D89" s="18" t="s">
        <v>36</v>
      </c>
      <c r="E89" s="19">
        <v>179</v>
      </c>
      <c r="F89" s="19">
        <v>0</v>
      </c>
      <c r="G89" s="20">
        <v>0</v>
      </c>
      <c r="H89" s="21">
        <v>0</v>
      </c>
      <c r="I89" s="22">
        <f t="shared" si="10"/>
        <v>0</v>
      </c>
      <c r="J89" s="20">
        <v>0</v>
      </c>
      <c r="K89" s="21">
        <v>0</v>
      </c>
      <c r="L89" s="22">
        <f t="shared" si="11"/>
        <v>0</v>
      </c>
      <c r="M89" s="23">
        <v>179</v>
      </c>
      <c r="N89" s="24">
        <v>0</v>
      </c>
      <c r="O89" s="25">
        <f t="shared" si="12"/>
        <v>179</v>
      </c>
      <c r="P89" s="20">
        <v>18</v>
      </c>
      <c r="Q89" s="21">
        <v>226</v>
      </c>
      <c r="R89" s="22">
        <f t="shared" si="13"/>
        <v>244</v>
      </c>
      <c r="S89" s="26">
        <v>17</v>
      </c>
      <c r="T89" s="26">
        <v>187</v>
      </c>
      <c r="U89" s="22">
        <f t="shared" si="14"/>
        <v>204</v>
      </c>
      <c r="V89" s="28">
        <v>285</v>
      </c>
      <c r="W89" s="19">
        <v>0</v>
      </c>
      <c r="X89" s="19">
        <v>0</v>
      </c>
      <c r="Y89" s="29">
        <f t="shared" si="17"/>
        <v>197</v>
      </c>
      <c r="Z89" s="30">
        <f t="shared" si="18"/>
        <v>715</v>
      </c>
      <c r="AA89" s="155"/>
      <c r="AB89" s="31">
        <f t="shared" si="15"/>
        <v>912</v>
      </c>
      <c r="AC89" s="33">
        <v>259</v>
      </c>
      <c r="AD89" s="123">
        <f t="shared" si="16"/>
        <v>653</v>
      </c>
    </row>
    <row r="90" spans="1:510" x14ac:dyDescent="0.2">
      <c r="B90" s="16" t="s">
        <v>208</v>
      </c>
      <c r="C90" s="38" t="s">
        <v>209</v>
      </c>
      <c r="D90" s="18" t="s">
        <v>36</v>
      </c>
      <c r="E90" s="19">
        <v>55</v>
      </c>
      <c r="F90" s="19">
        <v>0</v>
      </c>
      <c r="G90" s="20">
        <v>0</v>
      </c>
      <c r="H90" s="21">
        <v>0</v>
      </c>
      <c r="I90" s="22">
        <f t="shared" si="10"/>
        <v>0</v>
      </c>
      <c r="J90" s="20">
        <v>0</v>
      </c>
      <c r="K90" s="21">
        <v>0</v>
      </c>
      <c r="L90" s="22">
        <f t="shared" si="11"/>
        <v>0</v>
      </c>
      <c r="M90" s="23">
        <v>55</v>
      </c>
      <c r="N90" s="24">
        <v>0</v>
      </c>
      <c r="O90" s="25">
        <f t="shared" si="12"/>
        <v>55</v>
      </c>
      <c r="P90" s="20">
        <v>0</v>
      </c>
      <c r="Q90" s="21">
        <v>0</v>
      </c>
      <c r="R90" s="22">
        <f t="shared" si="13"/>
        <v>0</v>
      </c>
      <c r="S90" s="26">
        <v>7</v>
      </c>
      <c r="T90" s="26">
        <v>48</v>
      </c>
      <c r="U90" s="22">
        <f t="shared" si="14"/>
        <v>55</v>
      </c>
      <c r="V90" s="28">
        <v>0</v>
      </c>
      <c r="W90" s="19">
        <v>0</v>
      </c>
      <c r="X90" s="19">
        <v>0</v>
      </c>
      <c r="Y90" s="29">
        <f t="shared" si="17"/>
        <v>55</v>
      </c>
      <c r="Z90" s="30">
        <f t="shared" si="18"/>
        <v>55</v>
      </c>
      <c r="AA90" s="155"/>
      <c r="AB90" s="31">
        <f t="shared" si="15"/>
        <v>110</v>
      </c>
      <c r="AC90" s="33">
        <v>0</v>
      </c>
      <c r="AD90" s="123">
        <f t="shared" si="16"/>
        <v>110</v>
      </c>
    </row>
    <row r="91" spans="1:510" x14ac:dyDescent="0.2">
      <c r="B91" s="16" t="s">
        <v>210</v>
      </c>
      <c r="C91" s="38" t="s">
        <v>211</v>
      </c>
      <c r="D91" s="18" t="s">
        <v>36</v>
      </c>
      <c r="E91" s="19">
        <v>78</v>
      </c>
      <c r="F91" s="19">
        <v>0</v>
      </c>
      <c r="G91" s="20">
        <v>0</v>
      </c>
      <c r="H91" s="21">
        <v>0</v>
      </c>
      <c r="I91" s="22">
        <f t="shared" si="10"/>
        <v>0</v>
      </c>
      <c r="J91" s="20">
        <v>0</v>
      </c>
      <c r="K91" s="21">
        <v>0</v>
      </c>
      <c r="L91" s="22">
        <f t="shared" si="11"/>
        <v>0</v>
      </c>
      <c r="M91" s="23">
        <v>78</v>
      </c>
      <c r="N91" s="24">
        <v>0</v>
      </c>
      <c r="O91" s="25">
        <f t="shared" si="12"/>
        <v>78</v>
      </c>
      <c r="P91" s="20">
        <v>0</v>
      </c>
      <c r="Q91" s="21">
        <v>0</v>
      </c>
      <c r="R91" s="22">
        <f t="shared" si="13"/>
        <v>0</v>
      </c>
      <c r="S91" s="26">
        <v>14</v>
      </c>
      <c r="T91" s="26">
        <v>0</v>
      </c>
      <c r="U91" s="22">
        <f t="shared" si="14"/>
        <v>14</v>
      </c>
      <c r="V91" s="28">
        <v>0</v>
      </c>
      <c r="W91" s="19">
        <v>0</v>
      </c>
      <c r="X91" s="19">
        <v>0</v>
      </c>
      <c r="Y91" s="29">
        <f t="shared" si="17"/>
        <v>78</v>
      </c>
      <c r="Z91" s="30">
        <f t="shared" si="18"/>
        <v>14</v>
      </c>
      <c r="AA91" s="155"/>
      <c r="AB91" s="31">
        <f t="shared" si="15"/>
        <v>92</v>
      </c>
      <c r="AC91" s="33">
        <v>19</v>
      </c>
      <c r="AD91" s="123">
        <f t="shared" si="16"/>
        <v>73</v>
      </c>
    </row>
    <row r="92" spans="1:510" x14ac:dyDescent="0.2">
      <c r="B92" s="16" t="s">
        <v>212</v>
      </c>
      <c r="C92" s="38" t="s">
        <v>213</v>
      </c>
      <c r="D92" s="18" t="s">
        <v>36</v>
      </c>
      <c r="E92" s="19">
        <v>139</v>
      </c>
      <c r="F92" s="19">
        <v>0</v>
      </c>
      <c r="G92" s="20">
        <v>0</v>
      </c>
      <c r="H92" s="21">
        <v>0</v>
      </c>
      <c r="I92" s="22">
        <f t="shared" si="10"/>
        <v>0</v>
      </c>
      <c r="J92" s="20">
        <v>0</v>
      </c>
      <c r="K92" s="21">
        <v>0</v>
      </c>
      <c r="L92" s="22">
        <f t="shared" si="11"/>
        <v>0</v>
      </c>
      <c r="M92" s="23">
        <v>139</v>
      </c>
      <c r="N92" s="24">
        <v>0</v>
      </c>
      <c r="O92" s="25">
        <f t="shared" si="12"/>
        <v>139</v>
      </c>
      <c r="P92" s="20">
        <v>0</v>
      </c>
      <c r="Q92" s="21">
        <v>0</v>
      </c>
      <c r="R92" s="22">
        <f t="shared" si="13"/>
        <v>0</v>
      </c>
      <c r="S92" s="26">
        <v>20</v>
      </c>
      <c r="T92" s="26">
        <v>0</v>
      </c>
      <c r="U92" s="22">
        <f t="shared" si="14"/>
        <v>20</v>
      </c>
      <c r="V92" s="28">
        <v>0</v>
      </c>
      <c r="W92" s="19">
        <v>0</v>
      </c>
      <c r="X92" s="19">
        <v>0</v>
      </c>
      <c r="Y92" s="29">
        <f t="shared" si="17"/>
        <v>139</v>
      </c>
      <c r="Z92" s="30">
        <f t="shared" si="18"/>
        <v>20</v>
      </c>
      <c r="AA92" s="155"/>
      <c r="AB92" s="31">
        <f t="shared" si="15"/>
        <v>159</v>
      </c>
      <c r="AC92" s="33">
        <v>20</v>
      </c>
      <c r="AD92" s="123">
        <f t="shared" si="16"/>
        <v>139</v>
      </c>
    </row>
    <row r="93" spans="1:510" s="56" customFormat="1" ht="13.5" thickBot="1" x14ac:dyDescent="0.25">
      <c r="A93" s="76"/>
      <c r="B93" s="40" t="s">
        <v>214</v>
      </c>
      <c r="C93" s="41" t="s">
        <v>215</v>
      </c>
      <c r="D93" s="42" t="s">
        <v>36</v>
      </c>
      <c r="E93" s="43">
        <v>59</v>
      </c>
      <c r="F93" s="43">
        <v>0</v>
      </c>
      <c r="G93" s="44">
        <v>0</v>
      </c>
      <c r="H93" s="45">
        <v>0</v>
      </c>
      <c r="I93" s="46">
        <f t="shared" si="10"/>
        <v>0</v>
      </c>
      <c r="J93" s="44">
        <v>0</v>
      </c>
      <c r="K93" s="45">
        <v>0</v>
      </c>
      <c r="L93" s="46">
        <f t="shared" si="11"/>
        <v>0</v>
      </c>
      <c r="M93" s="47">
        <v>59</v>
      </c>
      <c r="N93" s="48">
        <v>0</v>
      </c>
      <c r="O93" s="49">
        <f t="shared" si="12"/>
        <v>59</v>
      </c>
      <c r="P93" s="44">
        <v>9</v>
      </c>
      <c r="Q93" s="45">
        <v>44</v>
      </c>
      <c r="R93" s="46">
        <f t="shared" si="13"/>
        <v>53</v>
      </c>
      <c r="S93" s="50">
        <v>16</v>
      </c>
      <c r="T93" s="50">
        <v>32</v>
      </c>
      <c r="U93" s="46">
        <f t="shared" si="14"/>
        <v>48</v>
      </c>
      <c r="V93" s="35">
        <v>0</v>
      </c>
      <c r="W93" s="43">
        <v>0</v>
      </c>
      <c r="X93" s="43">
        <v>21</v>
      </c>
      <c r="Y93" s="51">
        <f t="shared" si="17"/>
        <v>68</v>
      </c>
      <c r="Z93" s="52">
        <f t="shared" si="18"/>
        <v>113</v>
      </c>
      <c r="AA93" s="156"/>
      <c r="AB93" s="53">
        <f t="shared" si="15"/>
        <v>181</v>
      </c>
      <c r="AC93" s="55">
        <v>44</v>
      </c>
      <c r="AD93" s="123">
        <f>AB93-AC93+44</f>
        <v>181</v>
      </c>
    </row>
    <row r="94" spans="1:510" s="58" customFormat="1" ht="13.5" thickBot="1" x14ac:dyDescent="0.25">
      <c r="A94" s="76"/>
      <c r="B94" s="16" t="s">
        <v>216</v>
      </c>
      <c r="C94" s="37" t="s">
        <v>217</v>
      </c>
      <c r="D94" s="18" t="s">
        <v>36</v>
      </c>
      <c r="E94" s="19">
        <v>103</v>
      </c>
      <c r="F94" s="19">
        <v>0</v>
      </c>
      <c r="G94" s="20">
        <v>0</v>
      </c>
      <c r="H94" s="20">
        <v>0</v>
      </c>
      <c r="I94" s="22">
        <f t="shared" si="10"/>
        <v>0</v>
      </c>
      <c r="J94" s="20">
        <v>0</v>
      </c>
      <c r="K94" s="20">
        <v>0</v>
      </c>
      <c r="L94" s="22">
        <f t="shared" si="11"/>
        <v>0</v>
      </c>
      <c r="M94" s="23">
        <v>103</v>
      </c>
      <c r="N94" s="23">
        <v>0</v>
      </c>
      <c r="O94" s="25">
        <f t="shared" si="12"/>
        <v>103</v>
      </c>
      <c r="P94" s="20">
        <v>19</v>
      </c>
      <c r="Q94" s="20">
        <v>13</v>
      </c>
      <c r="R94" s="22">
        <f t="shared" si="13"/>
        <v>32</v>
      </c>
      <c r="S94" s="26">
        <v>14</v>
      </c>
      <c r="T94" s="26">
        <v>0</v>
      </c>
      <c r="U94" s="22">
        <f t="shared" si="14"/>
        <v>14</v>
      </c>
      <c r="V94" s="19">
        <v>0</v>
      </c>
      <c r="W94" s="19">
        <v>0</v>
      </c>
      <c r="X94" s="19">
        <v>0</v>
      </c>
      <c r="Y94" s="29">
        <f t="shared" si="17"/>
        <v>122</v>
      </c>
      <c r="Z94" s="30">
        <f t="shared" si="18"/>
        <v>27</v>
      </c>
      <c r="AA94" s="155"/>
      <c r="AB94" s="31">
        <f t="shared" si="15"/>
        <v>149</v>
      </c>
      <c r="AC94" s="33">
        <v>18</v>
      </c>
      <c r="AD94" s="123">
        <f t="shared" ref="AD94:AD106" si="19">AB94-AC94</f>
        <v>131</v>
      </c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6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6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6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  <c r="OW94" s="56"/>
      <c r="OX94" s="56"/>
      <c r="OY94" s="56"/>
      <c r="OZ94" s="56"/>
      <c r="PA94" s="56"/>
      <c r="PB94" s="56"/>
      <c r="PC94" s="56"/>
      <c r="PD94" s="56"/>
      <c r="PE94" s="56"/>
      <c r="PF94" s="56"/>
      <c r="PG94" s="56"/>
      <c r="PH94" s="56"/>
      <c r="PI94" s="56"/>
      <c r="PJ94" s="56"/>
      <c r="PK94" s="56"/>
      <c r="PL94" s="56"/>
      <c r="PM94" s="56"/>
      <c r="PN94" s="56"/>
      <c r="PO94" s="56"/>
      <c r="PP94" s="56"/>
      <c r="PQ94" s="56"/>
      <c r="PR94" s="56"/>
      <c r="PS94" s="56"/>
      <c r="PT94" s="56"/>
      <c r="PU94" s="56"/>
      <c r="PV94" s="56"/>
      <c r="PW94" s="56"/>
      <c r="PX94" s="56"/>
      <c r="PY94" s="56"/>
      <c r="PZ94" s="56"/>
      <c r="QA94" s="56"/>
      <c r="QB94" s="56"/>
      <c r="QC94" s="56"/>
      <c r="QD94" s="56"/>
      <c r="QE94" s="56"/>
      <c r="QF94" s="56"/>
      <c r="QG94" s="56"/>
      <c r="QH94" s="56"/>
      <c r="QI94" s="56"/>
      <c r="QJ94" s="56"/>
      <c r="QK94" s="56"/>
      <c r="QL94" s="56"/>
      <c r="QM94" s="56"/>
      <c r="QN94" s="56"/>
      <c r="QO94" s="56"/>
      <c r="QP94" s="56"/>
      <c r="QQ94" s="56"/>
      <c r="QR94" s="56"/>
      <c r="QS94" s="56"/>
      <c r="QT94" s="56"/>
      <c r="QU94" s="56"/>
      <c r="QV94" s="56"/>
      <c r="QW94" s="56"/>
      <c r="QX94" s="56"/>
      <c r="QY94" s="56"/>
      <c r="QZ94" s="56"/>
      <c r="RA94" s="56"/>
      <c r="RB94" s="56"/>
      <c r="RC94" s="56"/>
      <c r="RD94" s="56"/>
      <c r="RE94" s="56"/>
      <c r="RF94" s="56"/>
      <c r="RG94" s="56"/>
      <c r="RH94" s="56"/>
      <c r="RI94" s="56"/>
      <c r="RJ94" s="56"/>
      <c r="RK94" s="56"/>
      <c r="RL94" s="56"/>
      <c r="RM94" s="56"/>
      <c r="RN94" s="56"/>
      <c r="RO94" s="56"/>
      <c r="RP94" s="56"/>
      <c r="RQ94" s="56"/>
      <c r="RR94" s="56"/>
      <c r="RS94" s="56"/>
      <c r="RT94" s="56"/>
      <c r="RU94" s="56"/>
      <c r="RV94" s="56"/>
      <c r="RW94" s="56"/>
      <c r="RX94" s="56"/>
      <c r="RY94" s="56"/>
      <c r="RZ94" s="56"/>
      <c r="SA94" s="56"/>
      <c r="SB94" s="56"/>
      <c r="SC94" s="56"/>
      <c r="SD94" s="56"/>
      <c r="SE94" s="56"/>
      <c r="SF94" s="56"/>
      <c r="SG94" s="56"/>
      <c r="SH94" s="56"/>
      <c r="SI94" s="56"/>
      <c r="SJ94" s="56"/>
      <c r="SK94" s="56"/>
      <c r="SL94" s="56"/>
      <c r="SM94" s="56"/>
      <c r="SN94" s="56"/>
      <c r="SO94" s="56"/>
      <c r="SP94" s="56"/>
    </row>
    <row r="95" spans="1:510" s="56" customFormat="1" x14ac:dyDescent="0.2">
      <c r="A95" s="76"/>
      <c r="B95" s="59" t="s">
        <v>218</v>
      </c>
      <c r="C95" s="60" t="s">
        <v>219</v>
      </c>
      <c r="D95" s="61" t="s">
        <v>36</v>
      </c>
      <c r="E95" s="62">
        <v>76</v>
      </c>
      <c r="F95" s="62">
        <v>0</v>
      </c>
      <c r="G95" s="63">
        <v>0</v>
      </c>
      <c r="H95" s="21">
        <v>0</v>
      </c>
      <c r="I95" s="64">
        <f t="shared" si="10"/>
        <v>0</v>
      </c>
      <c r="J95" s="63">
        <v>0</v>
      </c>
      <c r="K95" s="21">
        <v>0</v>
      </c>
      <c r="L95" s="64">
        <f t="shared" si="11"/>
        <v>0</v>
      </c>
      <c r="M95" s="65">
        <v>76</v>
      </c>
      <c r="N95" s="24">
        <v>0</v>
      </c>
      <c r="O95" s="66">
        <f t="shared" si="12"/>
        <v>76</v>
      </c>
      <c r="P95" s="63">
        <v>0</v>
      </c>
      <c r="Q95" s="21">
        <v>0</v>
      </c>
      <c r="R95" s="64">
        <f t="shared" si="13"/>
        <v>0</v>
      </c>
      <c r="S95" s="67">
        <v>11</v>
      </c>
      <c r="T95" s="67">
        <v>0</v>
      </c>
      <c r="U95" s="64">
        <f t="shared" si="14"/>
        <v>11</v>
      </c>
      <c r="V95" s="28">
        <v>184</v>
      </c>
      <c r="W95" s="62">
        <v>2</v>
      </c>
      <c r="X95" s="62">
        <v>0</v>
      </c>
      <c r="Y95" s="68">
        <f t="shared" si="17"/>
        <v>78</v>
      </c>
      <c r="Z95" s="69">
        <f t="shared" si="18"/>
        <v>195</v>
      </c>
      <c r="AA95" s="157"/>
      <c r="AB95" s="70">
        <f t="shared" si="15"/>
        <v>273</v>
      </c>
      <c r="AC95" s="71">
        <v>11</v>
      </c>
      <c r="AD95" s="123">
        <f t="shared" si="19"/>
        <v>262</v>
      </c>
    </row>
    <row r="96" spans="1:510" x14ac:dyDescent="0.2">
      <c r="B96" s="16" t="s">
        <v>220</v>
      </c>
      <c r="C96" s="17" t="s">
        <v>221</v>
      </c>
      <c r="D96" s="18" t="s">
        <v>30</v>
      </c>
      <c r="E96" s="19">
        <v>176</v>
      </c>
      <c r="F96" s="19">
        <v>0</v>
      </c>
      <c r="G96" s="20">
        <v>0</v>
      </c>
      <c r="H96" s="21">
        <v>0</v>
      </c>
      <c r="I96" s="22">
        <f t="shared" si="10"/>
        <v>0</v>
      </c>
      <c r="J96" s="20">
        <v>0</v>
      </c>
      <c r="K96" s="21">
        <v>0</v>
      </c>
      <c r="L96" s="22">
        <f t="shared" si="11"/>
        <v>0</v>
      </c>
      <c r="M96" s="23">
        <v>176</v>
      </c>
      <c r="N96" s="24">
        <v>0</v>
      </c>
      <c r="O96" s="25">
        <f t="shared" si="12"/>
        <v>176</v>
      </c>
      <c r="P96" s="20">
        <v>9</v>
      </c>
      <c r="Q96" s="21">
        <v>0</v>
      </c>
      <c r="R96" s="22">
        <f t="shared" si="13"/>
        <v>9</v>
      </c>
      <c r="S96" s="26">
        <v>50</v>
      </c>
      <c r="T96" s="26">
        <v>0</v>
      </c>
      <c r="U96" s="22">
        <f t="shared" si="14"/>
        <v>50</v>
      </c>
      <c r="V96" s="28">
        <v>0</v>
      </c>
      <c r="W96" s="19">
        <v>3</v>
      </c>
      <c r="X96" s="19">
        <v>0</v>
      </c>
      <c r="Y96" s="29">
        <f t="shared" si="17"/>
        <v>188</v>
      </c>
      <c r="Z96" s="30">
        <f t="shared" si="18"/>
        <v>50</v>
      </c>
      <c r="AA96" s="155"/>
      <c r="AB96" s="31">
        <f t="shared" si="15"/>
        <v>238</v>
      </c>
      <c r="AC96" s="33">
        <v>57</v>
      </c>
      <c r="AD96" s="123">
        <f t="shared" si="19"/>
        <v>181</v>
      </c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</row>
    <row r="97" spans="1:510" x14ac:dyDescent="0.2">
      <c r="B97" s="16" t="s">
        <v>222</v>
      </c>
      <c r="C97" s="17" t="s">
        <v>223</v>
      </c>
      <c r="D97" s="18" t="s">
        <v>36</v>
      </c>
      <c r="E97" s="19">
        <v>48</v>
      </c>
      <c r="F97" s="19">
        <v>0</v>
      </c>
      <c r="G97" s="20">
        <v>0</v>
      </c>
      <c r="H97" s="21">
        <v>0</v>
      </c>
      <c r="I97" s="22">
        <f t="shared" si="10"/>
        <v>0</v>
      </c>
      <c r="J97" s="20">
        <v>0</v>
      </c>
      <c r="K97" s="21">
        <v>0</v>
      </c>
      <c r="L97" s="22">
        <f t="shared" si="11"/>
        <v>0</v>
      </c>
      <c r="M97" s="23">
        <v>48</v>
      </c>
      <c r="N97" s="24">
        <v>0</v>
      </c>
      <c r="O97" s="25">
        <f t="shared" si="12"/>
        <v>48</v>
      </c>
      <c r="P97" s="20">
        <v>0</v>
      </c>
      <c r="Q97" s="21">
        <v>0</v>
      </c>
      <c r="R97" s="22">
        <f t="shared" si="13"/>
        <v>0</v>
      </c>
      <c r="S97" s="26">
        <v>12</v>
      </c>
      <c r="T97" s="26">
        <v>0</v>
      </c>
      <c r="U97" s="22">
        <f t="shared" si="14"/>
        <v>12</v>
      </c>
      <c r="V97" s="28">
        <v>0</v>
      </c>
      <c r="W97" s="19">
        <v>0</v>
      </c>
      <c r="X97" s="19">
        <v>17</v>
      </c>
      <c r="Y97" s="29">
        <f t="shared" si="17"/>
        <v>48</v>
      </c>
      <c r="Z97" s="30">
        <f t="shared" si="18"/>
        <v>29</v>
      </c>
      <c r="AA97" s="155"/>
      <c r="AB97" s="31">
        <f t="shared" si="15"/>
        <v>77</v>
      </c>
      <c r="AC97" s="33">
        <v>21</v>
      </c>
      <c r="AD97" s="123">
        <f t="shared" si="19"/>
        <v>56</v>
      </c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</row>
    <row r="98" spans="1:510" x14ac:dyDescent="0.2">
      <c r="B98" s="16" t="s">
        <v>224</v>
      </c>
      <c r="C98" s="17" t="s">
        <v>225</v>
      </c>
      <c r="D98" s="18" t="s">
        <v>36</v>
      </c>
      <c r="E98" s="19">
        <v>92</v>
      </c>
      <c r="F98" s="19">
        <v>0</v>
      </c>
      <c r="G98" s="20">
        <v>0</v>
      </c>
      <c r="H98" s="21">
        <v>0</v>
      </c>
      <c r="I98" s="22">
        <f t="shared" si="10"/>
        <v>0</v>
      </c>
      <c r="J98" s="20">
        <v>0</v>
      </c>
      <c r="K98" s="21">
        <v>0</v>
      </c>
      <c r="L98" s="22">
        <f t="shared" si="11"/>
        <v>0</v>
      </c>
      <c r="M98" s="23">
        <v>92</v>
      </c>
      <c r="N98" s="24">
        <v>0</v>
      </c>
      <c r="O98" s="25">
        <f t="shared" si="12"/>
        <v>92</v>
      </c>
      <c r="P98" s="20">
        <v>0</v>
      </c>
      <c r="Q98" s="21">
        <v>10</v>
      </c>
      <c r="R98" s="22">
        <f t="shared" si="13"/>
        <v>10</v>
      </c>
      <c r="S98" s="26">
        <v>30</v>
      </c>
      <c r="T98" s="26">
        <v>51</v>
      </c>
      <c r="U98" s="22">
        <f t="shared" si="14"/>
        <v>81</v>
      </c>
      <c r="V98" s="28">
        <v>0</v>
      </c>
      <c r="W98" s="19">
        <v>0</v>
      </c>
      <c r="X98" s="19">
        <v>76</v>
      </c>
      <c r="Y98" s="29">
        <f t="shared" si="17"/>
        <v>92</v>
      </c>
      <c r="Z98" s="30">
        <f t="shared" si="18"/>
        <v>167</v>
      </c>
      <c r="AA98" s="155"/>
      <c r="AB98" s="31">
        <f t="shared" si="15"/>
        <v>259</v>
      </c>
      <c r="AC98" s="33">
        <v>91</v>
      </c>
      <c r="AD98" s="123">
        <f t="shared" si="19"/>
        <v>168</v>
      </c>
    </row>
    <row r="99" spans="1:510" x14ac:dyDescent="0.2">
      <c r="B99" s="16" t="s">
        <v>226</v>
      </c>
      <c r="C99" s="17" t="s">
        <v>227</v>
      </c>
      <c r="D99" s="18" t="s">
        <v>36</v>
      </c>
      <c r="E99" s="19">
        <v>35</v>
      </c>
      <c r="F99" s="19">
        <v>0</v>
      </c>
      <c r="G99" s="20">
        <v>0</v>
      </c>
      <c r="H99" s="21">
        <v>0</v>
      </c>
      <c r="I99" s="22">
        <f t="shared" si="10"/>
        <v>0</v>
      </c>
      <c r="J99" s="20">
        <v>0</v>
      </c>
      <c r="K99" s="21">
        <v>0</v>
      </c>
      <c r="L99" s="22">
        <f t="shared" si="11"/>
        <v>0</v>
      </c>
      <c r="M99" s="23">
        <v>35</v>
      </c>
      <c r="N99" s="24">
        <v>0</v>
      </c>
      <c r="O99" s="25">
        <f t="shared" si="12"/>
        <v>35</v>
      </c>
      <c r="P99" s="20">
        <v>0</v>
      </c>
      <c r="Q99" s="21">
        <v>0</v>
      </c>
      <c r="R99" s="22">
        <f t="shared" si="13"/>
        <v>0</v>
      </c>
      <c r="S99" s="26">
        <v>17</v>
      </c>
      <c r="T99" s="26">
        <v>32</v>
      </c>
      <c r="U99" s="22">
        <f t="shared" si="14"/>
        <v>49</v>
      </c>
      <c r="V99" s="28">
        <v>0</v>
      </c>
      <c r="W99" s="19">
        <v>0</v>
      </c>
      <c r="X99" s="19">
        <v>36</v>
      </c>
      <c r="Y99" s="29">
        <f t="shared" si="17"/>
        <v>35</v>
      </c>
      <c r="Z99" s="30">
        <f t="shared" si="18"/>
        <v>85</v>
      </c>
      <c r="AA99" s="155"/>
      <c r="AB99" s="31">
        <f t="shared" si="15"/>
        <v>120</v>
      </c>
      <c r="AC99" s="33">
        <v>35</v>
      </c>
      <c r="AD99" s="123">
        <f t="shared" si="19"/>
        <v>85</v>
      </c>
    </row>
    <row r="100" spans="1:510" x14ac:dyDescent="0.2">
      <c r="B100" s="16" t="s">
        <v>228</v>
      </c>
      <c r="C100" s="17" t="s">
        <v>229</v>
      </c>
      <c r="D100" s="18" t="s">
        <v>33</v>
      </c>
      <c r="E100" s="19">
        <v>68</v>
      </c>
      <c r="F100" s="19">
        <v>0</v>
      </c>
      <c r="G100" s="20">
        <v>0</v>
      </c>
      <c r="H100" s="21">
        <v>0</v>
      </c>
      <c r="I100" s="22">
        <f t="shared" si="10"/>
        <v>0</v>
      </c>
      <c r="J100" s="20">
        <v>0</v>
      </c>
      <c r="K100" s="21">
        <v>0</v>
      </c>
      <c r="L100" s="22">
        <f t="shared" si="11"/>
        <v>0</v>
      </c>
      <c r="M100" s="23">
        <v>68</v>
      </c>
      <c r="N100" s="24">
        <v>0</v>
      </c>
      <c r="O100" s="25">
        <f t="shared" si="12"/>
        <v>68</v>
      </c>
      <c r="P100" s="20">
        <v>0</v>
      </c>
      <c r="Q100" s="21">
        <v>0</v>
      </c>
      <c r="R100" s="22">
        <f t="shared" si="13"/>
        <v>0</v>
      </c>
      <c r="S100" s="26">
        <v>5</v>
      </c>
      <c r="T100" s="26">
        <v>0</v>
      </c>
      <c r="U100" s="22">
        <f t="shared" si="14"/>
        <v>5</v>
      </c>
      <c r="V100" s="28">
        <v>0</v>
      </c>
      <c r="W100" s="19">
        <v>0</v>
      </c>
      <c r="X100" s="19">
        <v>0</v>
      </c>
      <c r="Y100" s="29">
        <f t="shared" si="17"/>
        <v>68</v>
      </c>
      <c r="Z100" s="30">
        <f t="shared" si="18"/>
        <v>5</v>
      </c>
      <c r="AA100" s="155"/>
      <c r="AB100" s="31">
        <f t="shared" si="15"/>
        <v>73</v>
      </c>
      <c r="AC100" s="33">
        <v>5</v>
      </c>
      <c r="AD100" s="123">
        <f t="shared" si="19"/>
        <v>68</v>
      </c>
    </row>
    <row r="101" spans="1:510" x14ac:dyDescent="0.2">
      <c r="B101" s="16" t="s">
        <v>230</v>
      </c>
      <c r="C101" s="17" t="s">
        <v>231</v>
      </c>
      <c r="D101" s="18" t="s">
        <v>41</v>
      </c>
      <c r="E101" s="19">
        <v>246</v>
      </c>
      <c r="F101" s="19">
        <v>0</v>
      </c>
      <c r="G101" s="20">
        <v>0</v>
      </c>
      <c r="H101" s="21">
        <v>0</v>
      </c>
      <c r="I101" s="22">
        <f t="shared" si="10"/>
        <v>0</v>
      </c>
      <c r="J101" s="20">
        <v>0</v>
      </c>
      <c r="K101" s="21">
        <v>0</v>
      </c>
      <c r="L101" s="22">
        <f t="shared" si="11"/>
        <v>0</v>
      </c>
      <c r="M101" s="23">
        <v>246</v>
      </c>
      <c r="N101" s="24">
        <v>0</v>
      </c>
      <c r="O101" s="25">
        <f t="shared" si="12"/>
        <v>246</v>
      </c>
      <c r="P101" s="20">
        <v>0</v>
      </c>
      <c r="Q101" s="21">
        <v>0</v>
      </c>
      <c r="R101" s="22">
        <f t="shared" si="13"/>
        <v>0</v>
      </c>
      <c r="S101" s="26">
        <v>15</v>
      </c>
      <c r="T101" s="26">
        <v>0</v>
      </c>
      <c r="U101" s="22">
        <f t="shared" si="14"/>
        <v>15</v>
      </c>
      <c r="V101" s="28">
        <v>150</v>
      </c>
      <c r="W101" s="19">
        <v>4</v>
      </c>
      <c r="X101" s="19">
        <v>0</v>
      </c>
      <c r="Y101" s="29">
        <f t="shared" si="17"/>
        <v>250</v>
      </c>
      <c r="Z101" s="30">
        <f t="shared" si="18"/>
        <v>165</v>
      </c>
      <c r="AA101" s="155"/>
      <c r="AB101" s="31">
        <f t="shared" si="15"/>
        <v>415</v>
      </c>
      <c r="AC101" s="33">
        <v>34</v>
      </c>
      <c r="AD101" s="123">
        <f t="shared" si="19"/>
        <v>381</v>
      </c>
    </row>
    <row r="102" spans="1:510" x14ac:dyDescent="0.2">
      <c r="B102" s="16" t="s">
        <v>232</v>
      </c>
      <c r="C102" s="17" t="s">
        <v>233</v>
      </c>
      <c r="D102" s="18" t="s">
        <v>41</v>
      </c>
      <c r="E102" s="19">
        <v>251</v>
      </c>
      <c r="F102" s="19">
        <v>0</v>
      </c>
      <c r="G102" s="20">
        <v>0</v>
      </c>
      <c r="H102" s="21">
        <v>0</v>
      </c>
      <c r="I102" s="22">
        <f t="shared" si="10"/>
        <v>0</v>
      </c>
      <c r="J102" s="20">
        <v>0</v>
      </c>
      <c r="K102" s="21">
        <v>0</v>
      </c>
      <c r="L102" s="22">
        <f t="shared" si="11"/>
        <v>0</v>
      </c>
      <c r="M102" s="23">
        <v>251</v>
      </c>
      <c r="N102" s="24">
        <v>0</v>
      </c>
      <c r="O102" s="25">
        <f t="shared" si="12"/>
        <v>251</v>
      </c>
      <c r="P102" s="20">
        <v>0</v>
      </c>
      <c r="Q102" s="21">
        <v>0</v>
      </c>
      <c r="R102" s="22">
        <f t="shared" si="13"/>
        <v>0</v>
      </c>
      <c r="S102" s="26">
        <v>21</v>
      </c>
      <c r="T102" s="26">
        <v>0</v>
      </c>
      <c r="U102" s="22">
        <f t="shared" si="14"/>
        <v>21</v>
      </c>
      <c r="V102" s="28">
        <v>0</v>
      </c>
      <c r="W102" s="19">
        <v>0</v>
      </c>
      <c r="X102" s="19">
        <v>0</v>
      </c>
      <c r="Y102" s="29">
        <f t="shared" si="17"/>
        <v>251</v>
      </c>
      <c r="Z102" s="30">
        <f t="shared" si="18"/>
        <v>21</v>
      </c>
      <c r="AA102" s="155"/>
      <c r="AB102" s="31">
        <f t="shared" si="15"/>
        <v>272</v>
      </c>
      <c r="AC102" s="33">
        <v>22</v>
      </c>
      <c r="AD102" s="123">
        <f t="shared" si="19"/>
        <v>250</v>
      </c>
    </row>
    <row r="103" spans="1:510" x14ac:dyDescent="0.2">
      <c r="B103" s="16" t="s">
        <v>234</v>
      </c>
      <c r="C103" s="17" t="s">
        <v>235</v>
      </c>
      <c r="D103" s="18" t="s">
        <v>41</v>
      </c>
      <c r="E103" s="19">
        <v>215</v>
      </c>
      <c r="F103" s="19">
        <v>0</v>
      </c>
      <c r="G103" s="20">
        <v>0</v>
      </c>
      <c r="H103" s="21">
        <v>0</v>
      </c>
      <c r="I103" s="22">
        <f t="shared" si="10"/>
        <v>0</v>
      </c>
      <c r="J103" s="20">
        <v>0</v>
      </c>
      <c r="K103" s="21">
        <v>0</v>
      </c>
      <c r="L103" s="22">
        <f t="shared" si="11"/>
        <v>0</v>
      </c>
      <c r="M103" s="23">
        <v>215</v>
      </c>
      <c r="N103" s="24">
        <v>0</v>
      </c>
      <c r="O103" s="25">
        <f t="shared" si="12"/>
        <v>215</v>
      </c>
      <c r="P103" s="20">
        <v>0</v>
      </c>
      <c r="Q103" s="21">
        <v>0</v>
      </c>
      <c r="R103" s="22">
        <f t="shared" si="13"/>
        <v>0</v>
      </c>
      <c r="S103" s="26">
        <v>32</v>
      </c>
      <c r="T103" s="26">
        <v>0</v>
      </c>
      <c r="U103" s="22">
        <f t="shared" si="14"/>
        <v>32</v>
      </c>
      <c r="V103" s="28">
        <v>0</v>
      </c>
      <c r="W103" s="19">
        <v>0</v>
      </c>
      <c r="X103" s="19">
        <v>0</v>
      </c>
      <c r="Y103" s="29">
        <f t="shared" si="17"/>
        <v>215</v>
      </c>
      <c r="Z103" s="30">
        <f t="shared" si="18"/>
        <v>32</v>
      </c>
      <c r="AA103" s="155"/>
      <c r="AB103" s="31">
        <f t="shared" si="15"/>
        <v>247</v>
      </c>
      <c r="AC103" s="33">
        <v>32</v>
      </c>
      <c r="AD103" s="123">
        <f t="shared" si="19"/>
        <v>215</v>
      </c>
    </row>
    <row r="104" spans="1:510" x14ac:dyDescent="0.2">
      <c r="B104" s="16" t="s">
        <v>236</v>
      </c>
      <c r="C104" s="17" t="s">
        <v>237</v>
      </c>
      <c r="D104" s="18" t="s">
        <v>41</v>
      </c>
      <c r="E104" s="19">
        <v>81</v>
      </c>
      <c r="F104" s="19">
        <v>0</v>
      </c>
      <c r="G104" s="20">
        <v>0</v>
      </c>
      <c r="H104" s="21">
        <v>0</v>
      </c>
      <c r="I104" s="22">
        <f t="shared" si="10"/>
        <v>0</v>
      </c>
      <c r="J104" s="20">
        <v>0</v>
      </c>
      <c r="K104" s="21">
        <v>0</v>
      </c>
      <c r="L104" s="22">
        <f t="shared" si="11"/>
        <v>0</v>
      </c>
      <c r="M104" s="23">
        <v>81</v>
      </c>
      <c r="N104" s="24">
        <v>0</v>
      </c>
      <c r="O104" s="25">
        <f t="shared" si="12"/>
        <v>81</v>
      </c>
      <c r="P104" s="20">
        <v>0</v>
      </c>
      <c r="Q104" s="21">
        <v>0</v>
      </c>
      <c r="R104" s="22">
        <f t="shared" si="13"/>
        <v>0</v>
      </c>
      <c r="S104" s="26">
        <v>0</v>
      </c>
      <c r="T104" s="26">
        <v>0</v>
      </c>
      <c r="U104" s="22">
        <f t="shared" si="14"/>
        <v>0</v>
      </c>
      <c r="V104" s="28">
        <v>0</v>
      </c>
      <c r="W104" s="19">
        <v>0</v>
      </c>
      <c r="X104" s="19">
        <v>0</v>
      </c>
      <c r="Y104" s="29">
        <f t="shared" si="17"/>
        <v>81</v>
      </c>
      <c r="Z104" s="30">
        <f t="shared" si="18"/>
        <v>0</v>
      </c>
      <c r="AA104" s="155"/>
      <c r="AB104" s="31">
        <f t="shared" si="15"/>
        <v>81</v>
      </c>
      <c r="AC104" s="33">
        <v>0</v>
      </c>
      <c r="AD104" s="123">
        <f t="shared" si="19"/>
        <v>81</v>
      </c>
    </row>
    <row r="105" spans="1:510" x14ac:dyDescent="0.2">
      <c r="B105" s="16" t="s">
        <v>238</v>
      </c>
      <c r="C105" s="17" t="s">
        <v>239</v>
      </c>
      <c r="D105" s="18" t="s">
        <v>41</v>
      </c>
      <c r="E105" s="19">
        <v>84</v>
      </c>
      <c r="F105" s="19">
        <v>0</v>
      </c>
      <c r="G105" s="20">
        <v>0</v>
      </c>
      <c r="H105" s="21">
        <v>0</v>
      </c>
      <c r="I105" s="22">
        <f t="shared" si="10"/>
        <v>0</v>
      </c>
      <c r="J105" s="20">
        <v>0</v>
      </c>
      <c r="K105" s="21">
        <v>0</v>
      </c>
      <c r="L105" s="22">
        <f t="shared" si="11"/>
        <v>0</v>
      </c>
      <c r="M105" s="23">
        <v>84</v>
      </c>
      <c r="N105" s="24">
        <v>0</v>
      </c>
      <c r="O105" s="25">
        <f t="shared" si="12"/>
        <v>84</v>
      </c>
      <c r="P105" s="20">
        <v>0</v>
      </c>
      <c r="Q105" s="21">
        <v>0</v>
      </c>
      <c r="R105" s="22">
        <f t="shared" si="13"/>
        <v>0</v>
      </c>
      <c r="S105" s="26">
        <v>5</v>
      </c>
      <c r="T105" s="26">
        <v>0</v>
      </c>
      <c r="U105" s="22">
        <f t="shared" si="14"/>
        <v>5</v>
      </c>
      <c r="V105" s="28">
        <v>34</v>
      </c>
      <c r="W105" s="19">
        <v>0</v>
      </c>
      <c r="X105" s="19">
        <v>0</v>
      </c>
      <c r="Y105" s="29">
        <f t="shared" si="17"/>
        <v>84</v>
      </c>
      <c r="Z105" s="30">
        <f t="shared" si="18"/>
        <v>39</v>
      </c>
      <c r="AA105" s="155"/>
      <c r="AB105" s="31">
        <f t="shared" si="15"/>
        <v>123</v>
      </c>
      <c r="AC105" s="33">
        <v>5</v>
      </c>
      <c r="AD105" s="123">
        <f t="shared" si="19"/>
        <v>118</v>
      </c>
    </row>
    <row r="106" spans="1:510" ht="13.5" thickBot="1" x14ac:dyDescent="0.25">
      <c r="B106" s="40" t="s">
        <v>240</v>
      </c>
      <c r="C106" s="41" t="s">
        <v>241</v>
      </c>
      <c r="D106" s="42" t="s">
        <v>30</v>
      </c>
      <c r="E106" s="43">
        <v>162</v>
      </c>
      <c r="F106" s="43">
        <v>0</v>
      </c>
      <c r="G106" s="44">
        <v>0</v>
      </c>
      <c r="H106" s="45">
        <v>0</v>
      </c>
      <c r="I106" s="46">
        <f t="shared" si="10"/>
        <v>0</v>
      </c>
      <c r="J106" s="44">
        <v>0</v>
      </c>
      <c r="K106" s="45">
        <v>0</v>
      </c>
      <c r="L106" s="46">
        <f t="shared" si="11"/>
        <v>0</v>
      </c>
      <c r="M106" s="47">
        <v>162</v>
      </c>
      <c r="N106" s="48">
        <v>0</v>
      </c>
      <c r="O106" s="49">
        <f t="shared" si="12"/>
        <v>162</v>
      </c>
      <c r="P106" s="44">
        <v>0</v>
      </c>
      <c r="Q106" s="45">
        <v>2060</v>
      </c>
      <c r="R106" s="46">
        <f t="shared" si="13"/>
        <v>2060</v>
      </c>
      <c r="S106" s="50">
        <v>18</v>
      </c>
      <c r="T106" s="50">
        <v>0</v>
      </c>
      <c r="U106" s="46">
        <f t="shared" si="14"/>
        <v>18</v>
      </c>
      <c r="V106" s="35">
        <v>1960</v>
      </c>
      <c r="W106" s="43">
        <v>0</v>
      </c>
      <c r="X106" s="43">
        <v>0</v>
      </c>
      <c r="Y106" s="51">
        <f t="shared" si="17"/>
        <v>162</v>
      </c>
      <c r="Z106" s="52">
        <f t="shared" si="18"/>
        <v>4038</v>
      </c>
      <c r="AA106" s="156"/>
      <c r="AB106" s="53">
        <f t="shared" si="15"/>
        <v>4200</v>
      </c>
      <c r="AC106" s="55">
        <v>22</v>
      </c>
      <c r="AD106" s="124">
        <f t="shared" si="19"/>
        <v>4178</v>
      </c>
    </row>
    <row r="107" spans="1:510" s="72" customFormat="1" ht="13.5" thickBot="1" x14ac:dyDescent="0.25">
      <c r="A107" s="121"/>
      <c r="B107" s="152" t="s">
        <v>248</v>
      </c>
      <c r="C107" s="153" t="s">
        <v>243</v>
      </c>
      <c r="D107" s="153" t="s">
        <v>243</v>
      </c>
      <c r="E107" s="153">
        <f t="shared" ref="E107:Z107" si="20">SUM(E2:E106)</f>
        <v>17429</v>
      </c>
      <c r="F107" s="153">
        <f t="shared" si="20"/>
        <v>25</v>
      </c>
      <c r="G107" s="153">
        <f t="shared" si="20"/>
        <v>71</v>
      </c>
      <c r="H107" s="153">
        <f t="shared" si="20"/>
        <v>910</v>
      </c>
      <c r="I107" s="153">
        <f t="shared" si="20"/>
        <v>981</v>
      </c>
      <c r="J107" s="153">
        <f t="shared" si="20"/>
        <v>2</v>
      </c>
      <c r="K107" s="153">
        <f t="shared" si="20"/>
        <v>152</v>
      </c>
      <c r="L107" s="153">
        <f t="shared" si="20"/>
        <v>154</v>
      </c>
      <c r="M107" s="153">
        <f t="shared" si="20"/>
        <v>17502</v>
      </c>
      <c r="N107" s="153">
        <f t="shared" si="20"/>
        <v>1087</v>
      </c>
      <c r="O107" s="153">
        <f t="shared" si="20"/>
        <v>18589</v>
      </c>
      <c r="P107" s="153">
        <f t="shared" si="20"/>
        <v>315</v>
      </c>
      <c r="Q107" s="153">
        <f t="shared" si="20"/>
        <v>28149</v>
      </c>
      <c r="R107" s="153">
        <f t="shared" si="20"/>
        <v>28464</v>
      </c>
      <c r="S107" s="153">
        <f t="shared" si="20"/>
        <v>2738</v>
      </c>
      <c r="T107" s="153">
        <f t="shared" si="20"/>
        <v>1354</v>
      </c>
      <c r="U107" s="153">
        <f t="shared" si="20"/>
        <v>4092</v>
      </c>
      <c r="V107" s="153">
        <f t="shared" si="20"/>
        <v>40318</v>
      </c>
      <c r="W107" s="153">
        <f t="shared" si="20"/>
        <v>56</v>
      </c>
      <c r="X107" s="153">
        <f t="shared" si="20"/>
        <v>1982</v>
      </c>
      <c r="Y107" s="153">
        <f t="shared" si="20"/>
        <v>17873</v>
      </c>
      <c r="Z107" s="153">
        <f t="shared" si="20"/>
        <v>75628</v>
      </c>
      <c r="AA107" s="158"/>
      <c r="AB107" s="153">
        <f t="shared" si="15"/>
        <v>93501</v>
      </c>
      <c r="AC107" s="153">
        <f>SUM(AC2:AC106)</f>
        <v>6826</v>
      </c>
      <c r="AD107" s="154">
        <f>SUM(AD2:AD106)</f>
        <v>86719</v>
      </c>
    </row>
    <row r="108" spans="1:510" s="75" customFormat="1" x14ac:dyDescent="0.2"/>
    <row r="109" spans="1:510" s="75" customFormat="1" x14ac:dyDescent="0.2">
      <c r="AC109" s="76"/>
    </row>
    <row r="110" spans="1:510" s="75" customFormat="1" x14ac:dyDescent="0.2">
      <c r="AC110" s="76"/>
    </row>
    <row r="111" spans="1:510" s="75" customFormat="1" x14ac:dyDescent="0.2">
      <c r="AC111" s="76"/>
    </row>
    <row r="112" spans="1:510" s="75" customFormat="1" x14ac:dyDescent="0.2">
      <c r="AC112" s="76"/>
    </row>
    <row r="113" spans="29:29" s="75" customFormat="1" x14ac:dyDescent="0.2">
      <c r="AC113" s="76"/>
    </row>
    <row r="114" spans="29:29" s="75" customFormat="1" x14ac:dyDescent="0.2">
      <c r="AC114" s="76"/>
    </row>
    <row r="115" spans="29:29" s="75" customFormat="1" x14ac:dyDescent="0.2"/>
    <row r="116" spans="29:29" s="75" customFormat="1" x14ac:dyDescent="0.2"/>
    <row r="117" spans="29:29" s="75" customFormat="1" x14ac:dyDescent="0.2"/>
    <row r="118" spans="29:29" s="75" customFormat="1" x14ac:dyDescent="0.2"/>
    <row r="119" spans="29:29" s="75" customFormat="1" x14ac:dyDescent="0.2"/>
    <row r="120" spans="29:29" s="75" customFormat="1" x14ac:dyDescent="0.2"/>
    <row r="121" spans="29:29" s="75" customFormat="1" x14ac:dyDescent="0.2"/>
    <row r="122" spans="29:29" s="75" customFormat="1" x14ac:dyDescent="0.2"/>
    <row r="123" spans="29:29" s="75" customFormat="1" x14ac:dyDescent="0.2"/>
    <row r="124" spans="29:29" s="75" customFormat="1" x14ac:dyDescent="0.2"/>
    <row r="125" spans="29:29" s="75" customFormat="1" x14ac:dyDescent="0.2"/>
    <row r="126" spans="29:29" s="75" customFormat="1" x14ac:dyDescent="0.2"/>
    <row r="127" spans="29:29" s="75" customFormat="1" x14ac:dyDescent="0.2"/>
    <row r="128" spans="29:29" s="75" customFormat="1" x14ac:dyDescent="0.2"/>
    <row r="129" s="75" customFormat="1" x14ac:dyDescent="0.2"/>
    <row r="130" s="75" customFormat="1" x14ac:dyDescent="0.2"/>
    <row r="131" s="75" customFormat="1" x14ac:dyDescent="0.2"/>
    <row r="132" s="75" customFormat="1" x14ac:dyDescent="0.2"/>
    <row r="133" s="75" customFormat="1" x14ac:dyDescent="0.2"/>
    <row r="134" s="75" customFormat="1" x14ac:dyDescent="0.2"/>
    <row r="135" s="75" customFormat="1" x14ac:dyDescent="0.2"/>
    <row r="136" s="75" customFormat="1" x14ac:dyDescent="0.2"/>
    <row r="137" s="75" customFormat="1" x14ac:dyDescent="0.2"/>
    <row r="138" s="75" customFormat="1" x14ac:dyDescent="0.2"/>
    <row r="139" s="75" customFormat="1" x14ac:dyDescent="0.2"/>
    <row r="140" s="75" customFormat="1" x14ac:dyDescent="0.2"/>
    <row r="141" s="75" customFormat="1" x14ac:dyDescent="0.2"/>
    <row r="142" s="75" customFormat="1" x14ac:dyDescent="0.2"/>
    <row r="143" s="75" customFormat="1" x14ac:dyDescent="0.2"/>
    <row r="144" s="75" customFormat="1" x14ac:dyDescent="0.2"/>
    <row r="145" s="75" customFormat="1" x14ac:dyDescent="0.2"/>
    <row r="146" s="75" customFormat="1" x14ac:dyDescent="0.2"/>
    <row r="147" s="75" customFormat="1" x14ac:dyDescent="0.2"/>
    <row r="148" s="75" customFormat="1" x14ac:dyDescent="0.2"/>
    <row r="149" s="75" customFormat="1" x14ac:dyDescent="0.2"/>
    <row r="150" s="75" customFormat="1" x14ac:dyDescent="0.2"/>
    <row r="151" s="75" customFormat="1" x14ac:dyDescent="0.2"/>
    <row r="152" s="75" customFormat="1" x14ac:dyDescent="0.2"/>
    <row r="153" s="75" customFormat="1" x14ac:dyDescent="0.2"/>
    <row r="154" s="75" customFormat="1" x14ac:dyDescent="0.2"/>
    <row r="155" s="75" customFormat="1" x14ac:dyDescent="0.2"/>
    <row r="156" s="75" customFormat="1" x14ac:dyDescent="0.2"/>
    <row r="157" s="75" customFormat="1" x14ac:dyDescent="0.2"/>
    <row r="158" s="75" customFormat="1" x14ac:dyDescent="0.2"/>
    <row r="159" s="75" customFormat="1" x14ac:dyDescent="0.2"/>
    <row r="160" s="75" customFormat="1" x14ac:dyDescent="0.2"/>
    <row r="161" s="75" customFormat="1" x14ac:dyDescent="0.2"/>
    <row r="162" s="75" customFormat="1" x14ac:dyDescent="0.2"/>
    <row r="163" s="75" customFormat="1" x14ac:dyDescent="0.2"/>
    <row r="164" s="75" customFormat="1" x14ac:dyDescent="0.2"/>
    <row r="165" s="75" customFormat="1" x14ac:dyDescent="0.2"/>
    <row r="166" s="75" customFormat="1" x14ac:dyDescent="0.2"/>
    <row r="167" s="75" customFormat="1" x14ac:dyDescent="0.2"/>
    <row r="168" s="75" customFormat="1" x14ac:dyDescent="0.2"/>
    <row r="169" s="75" customFormat="1" x14ac:dyDescent="0.2"/>
    <row r="170" s="75" customFormat="1" x14ac:dyDescent="0.2"/>
    <row r="171" s="75" customFormat="1" x14ac:dyDescent="0.2"/>
    <row r="172" s="75" customFormat="1" x14ac:dyDescent="0.2"/>
    <row r="173" s="75" customFormat="1" x14ac:dyDescent="0.2"/>
    <row r="174" s="75" customFormat="1" x14ac:dyDescent="0.2"/>
    <row r="175" s="75" customFormat="1" x14ac:dyDescent="0.2"/>
    <row r="176" s="75" customFormat="1" x14ac:dyDescent="0.2"/>
    <row r="177" s="75" customFormat="1" x14ac:dyDescent="0.2"/>
    <row r="178" s="75" customFormat="1" x14ac:dyDescent="0.2"/>
    <row r="179" s="75" customFormat="1" x14ac:dyDescent="0.2"/>
    <row r="180" s="75" customFormat="1" x14ac:dyDescent="0.2"/>
    <row r="181" s="75" customFormat="1" x14ac:dyDescent="0.2"/>
    <row r="182" s="75" customFormat="1" x14ac:dyDescent="0.2"/>
    <row r="183" s="75" customFormat="1" x14ac:dyDescent="0.2"/>
    <row r="184" s="75" customFormat="1" x14ac:dyDescent="0.2"/>
    <row r="185" s="75" customFormat="1" x14ac:dyDescent="0.2"/>
    <row r="186" s="75" customFormat="1" x14ac:dyDescent="0.2"/>
    <row r="187" s="75" customFormat="1" x14ac:dyDescent="0.2"/>
    <row r="188" s="75" customFormat="1" x14ac:dyDescent="0.2"/>
    <row r="189" s="75" customFormat="1" x14ac:dyDescent="0.2"/>
    <row r="190" s="75" customFormat="1" x14ac:dyDescent="0.2"/>
    <row r="191" s="75" customFormat="1" x14ac:dyDescent="0.2"/>
    <row r="192" s="75" customFormat="1" x14ac:dyDescent="0.2"/>
    <row r="193" s="75" customFormat="1" x14ac:dyDescent="0.2"/>
    <row r="194" s="75" customFormat="1" x14ac:dyDescent="0.2"/>
    <row r="195" s="75" customFormat="1" x14ac:dyDescent="0.2"/>
    <row r="196" s="75" customFormat="1" x14ac:dyDescent="0.2"/>
    <row r="197" s="75" customFormat="1" x14ac:dyDescent="0.2"/>
    <row r="198" s="75" customFormat="1" x14ac:dyDescent="0.2"/>
    <row r="199" s="75" customFormat="1" x14ac:dyDescent="0.2"/>
    <row r="200" s="75" customFormat="1" x14ac:dyDescent="0.2"/>
    <row r="201" s="75" customFormat="1" x14ac:dyDescent="0.2"/>
    <row r="202" s="75" customFormat="1" x14ac:dyDescent="0.2"/>
    <row r="203" s="75" customFormat="1" x14ac:dyDescent="0.2"/>
    <row r="204" s="75" customFormat="1" x14ac:dyDescent="0.2"/>
    <row r="205" s="75" customFormat="1" x14ac:dyDescent="0.2"/>
    <row r="206" s="75" customFormat="1" x14ac:dyDescent="0.2"/>
    <row r="207" s="75" customFormat="1" x14ac:dyDescent="0.2"/>
    <row r="208" s="75" customFormat="1" x14ac:dyDescent="0.2"/>
    <row r="209" s="75" customFormat="1" x14ac:dyDescent="0.2"/>
    <row r="210" s="75" customFormat="1" x14ac:dyDescent="0.2"/>
    <row r="211" s="75" customFormat="1" x14ac:dyDescent="0.2"/>
    <row r="212" s="75" customFormat="1" x14ac:dyDescent="0.2"/>
    <row r="213" s="75" customFormat="1" x14ac:dyDescent="0.2"/>
    <row r="214" s="75" customFormat="1" x14ac:dyDescent="0.2"/>
    <row r="215" s="75" customFormat="1" x14ac:dyDescent="0.2"/>
    <row r="216" s="75" customFormat="1" x14ac:dyDescent="0.2"/>
    <row r="217" s="75" customFormat="1" x14ac:dyDescent="0.2"/>
    <row r="218" s="75" customFormat="1" x14ac:dyDescent="0.2"/>
    <row r="219" s="75" customFormat="1" x14ac:dyDescent="0.2"/>
    <row r="220" s="75" customFormat="1" x14ac:dyDescent="0.2"/>
    <row r="221" s="75" customFormat="1" x14ac:dyDescent="0.2"/>
    <row r="222" s="75" customFormat="1" x14ac:dyDescent="0.2"/>
    <row r="223" s="75" customFormat="1" x14ac:dyDescent="0.2"/>
    <row r="224" s="75" customFormat="1" x14ac:dyDescent="0.2"/>
    <row r="225" s="75" customFormat="1" x14ac:dyDescent="0.2"/>
    <row r="226" s="75" customFormat="1" x14ac:dyDescent="0.2"/>
    <row r="227" s="75" customFormat="1" x14ac:dyDescent="0.2"/>
    <row r="228" s="75" customFormat="1" x14ac:dyDescent="0.2"/>
    <row r="229" s="75" customFormat="1" x14ac:dyDescent="0.2"/>
    <row r="230" s="75" customFormat="1" x14ac:dyDescent="0.2"/>
    <row r="231" s="75" customFormat="1" x14ac:dyDescent="0.2"/>
    <row r="232" s="75" customFormat="1" x14ac:dyDescent="0.2"/>
    <row r="233" s="75" customFormat="1" x14ac:dyDescent="0.2"/>
    <row r="234" s="75" customFormat="1" x14ac:dyDescent="0.2"/>
    <row r="235" s="75" customFormat="1" x14ac:dyDescent="0.2"/>
    <row r="236" s="75" customFormat="1" x14ac:dyDescent="0.2"/>
    <row r="237" s="75" customFormat="1" x14ac:dyDescent="0.2"/>
    <row r="238" s="75" customFormat="1" x14ac:dyDescent="0.2"/>
    <row r="239" s="75" customFormat="1" x14ac:dyDescent="0.2"/>
    <row r="240" s="75" customFormat="1" x14ac:dyDescent="0.2"/>
    <row r="241" s="75" customFormat="1" x14ac:dyDescent="0.2"/>
    <row r="242" s="75" customFormat="1" x14ac:dyDescent="0.2"/>
    <row r="243" s="75" customFormat="1" x14ac:dyDescent="0.2"/>
    <row r="244" s="75" customFormat="1" x14ac:dyDescent="0.2"/>
    <row r="245" s="75" customFormat="1" x14ac:dyDescent="0.2"/>
    <row r="246" s="75" customFormat="1" x14ac:dyDescent="0.2"/>
    <row r="247" s="75" customFormat="1" x14ac:dyDescent="0.2"/>
    <row r="248" s="75" customFormat="1" x14ac:dyDescent="0.2"/>
    <row r="249" s="75" customFormat="1" x14ac:dyDescent="0.2"/>
    <row r="250" s="75" customFormat="1" x14ac:dyDescent="0.2"/>
    <row r="251" s="75" customFormat="1" x14ac:dyDescent="0.2"/>
    <row r="252" s="75" customFormat="1" x14ac:dyDescent="0.2"/>
    <row r="253" s="75" customFormat="1" x14ac:dyDescent="0.2"/>
    <row r="254" s="75" customFormat="1" x14ac:dyDescent="0.2"/>
    <row r="255" s="75" customFormat="1" x14ac:dyDescent="0.2"/>
    <row r="256" s="75" customFormat="1" x14ac:dyDescent="0.2"/>
    <row r="257" s="75" customFormat="1" x14ac:dyDescent="0.2"/>
    <row r="258" s="75" customFormat="1" x14ac:dyDescent="0.2"/>
    <row r="259" s="75" customFormat="1" x14ac:dyDescent="0.2"/>
    <row r="260" s="75" customFormat="1" x14ac:dyDescent="0.2"/>
    <row r="261" s="75" customFormat="1" x14ac:dyDescent="0.2"/>
    <row r="262" s="75" customFormat="1" x14ac:dyDescent="0.2"/>
    <row r="263" s="75" customFormat="1" x14ac:dyDescent="0.2"/>
    <row r="264" s="75" customFormat="1" x14ac:dyDescent="0.2"/>
    <row r="265" s="75" customFormat="1" x14ac:dyDescent="0.2"/>
    <row r="266" s="75" customFormat="1" x14ac:dyDescent="0.2"/>
    <row r="267" s="75" customFormat="1" x14ac:dyDescent="0.2"/>
    <row r="268" s="75" customFormat="1" x14ac:dyDescent="0.2"/>
    <row r="269" s="75" customFormat="1" x14ac:dyDescent="0.2"/>
    <row r="270" s="75" customFormat="1" x14ac:dyDescent="0.2"/>
    <row r="271" s="75" customFormat="1" x14ac:dyDescent="0.2"/>
    <row r="272" s="75" customFormat="1" x14ac:dyDescent="0.2"/>
    <row r="273" s="75" customFormat="1" x14ac:dyDescent="0.2"/>
    <row r="274" s="75" customFormat="1" x14ac:dyDescent="0.2"/>
    <row r="275" s="75" customFormat="1" x14ac:dyDescent="0.2"/>
    <row r="276" s="75" customFormat="1" x14ac:dyDescent="0.2"/>
    <row r="277" s="75" customFormat="1" x14ac:dyDescent="0.2"/>
    <row r="278" s="75" customFormat="1" x14ac:dyDescent="0.2"/>
    <row r="279" s="75" customFormat="1" x14ac:dyDescent="0.2"/>
    <row r="280" s="75" customFormat="1" x14ac:dyDescent="0.2"/>
    <row r="281" s="75" customFormat="1" x14ac:dyDescent="0.2"/>
    <row r="282" s="75" customFormat="1" x14ac:dyDescent="0.2"/>
    <row r="283" s="75" customFormat="1" x14ac:dyDescent="0.2"/>
    <row r="284" s="75" customFormat="1" x14ac:dyDescent="0.2"/>
    <row r="285" s="75" customFormat="1" x14ac:dyDescent="0.2"/>
    <row r="286" s="75" customFormat="1" x14ac:dyDescent="0.2"/>
    <row r="287" s="75" customFormat="1" x14ac:dyDescent="0.2"/>
    <row r="288" s="75" customFormat="1" x14ac:dyDescent="0.2"/>
    <row r="289" s="75" customFormat="1" x14ac:dyDescent="0.2"/>
    <row r="290" s="75" customFormat="1" x14ac:dyDescent="0.2"/>
    <row r="291" s="75" customFormat="1" x14ac:dyDescent="0.2"/>
    <row r="292" s="75" customFormat="1" x14ac:dyDescent="0.2"/>
    <row r="293" s="75" customFormat="1" x14ac:dyDescent="0.2"/>
    <row r="294" s="75" customFormat="1" x14ac:dyDescent="0.2"/>
    <row r="295" s="75" customFormat="1" x14ac:dyDescent="0.2"/>
    <row r="296" s="75" customFormat="1" x14ac:dyDescent="0.2"/>
    <row r="297" s="75" customFormat="1" x14ac:dyDescent="0.2"/>
    <row r="298" s="75" customFormat="1" x14ac:dyDescent="0.2"/>
    <row r="299" s="75" customFormat="1" x14ac:dyDescent="0.2"/>
    <row r="300" s="75" customFormat="1" x14ac:dyDescent="0.2"/>
    <row r="301" s="75" customFormat="1" x14ac:dyDescent="0.2"/>
    <row r="302" s="75" customFormat="1" x14ac:dyDescent="0.2"/>
    <row r="303" s="75" customFormat="1" x14ac:dyDescent="0.2"/>
    <row r="304" s="75" customFormat="1" x14ac:dyDescent="0.2"/>
    <row r="305" s="75" customFormat="1" x14ac:dyDescent="0.2"/>
    <row r="306" s="75" customFormat="1" x14ac:dyDescent="0.2"/>
    <row r="307" s="75" customFormat="1" x14ac:dyDescent="0.2"/>
    <row r="308" s="75" customFormat="1" x14ac:dyDescent="0.2"/>
    <row r="309" s="75" customFormat="1" x14ac:dyDescent="0.2"/>
    <row r="310" s="75" customFormat="1" x14ac:dyDescent="0.2"/>
    <row r="311" s="75" customFormat="1" x14ac:dyDescent="0.2"/>
    <row r="312" s="75" customFormat="1" x14ac:dyDescent="0.2"/>
    <row r="313" s="75" customFormat="1" x14ac:dyDescent="0.2"/>
    <row r="314" s="75" customFormat="1" x14ac:dyDescent="0.2"/>
    <row r="315" s="75" customFormat="1" x14ac:dyDescent="0.2"/>
    <row r="316" s="75" customFormat="1" x14ac:dyDescent="0.2"/>
    <row r="317" s="75" customFormat="1" x14ac:dyDescent="0.2"/>
    <row r="318" s="75" customFormat="1" x14ac:dyDescent="0.2"/>
    <row r="319" s="75" customFormat="1" x14ac:dyDescent="0.2"/>
    <row r="320" s="75" customFormat="1" x14ac:dyDescent="0.2"/>
    <row r="321" s="75" customFormat="1" x14ac:dyDescent="0.2"/>
    <row r="322" s="75" customFormat="1" x14ac:dyDescent="0.2"/>
    <row r="323" s="75" customFormat="1" x14ac:dyDescent="0.2"/>
    <row r="324" s="75" customFormat="1" x14ac:dyDescent="0.2"/>
    <row r="325" s="75" customFormat="1" x14ac:dyDescent="0.2"/>
    <row r="326" s="75" customFormat="1" x14ac:dyDescent="0.2"/>
    <row r="327" s="75" customFormat="1" x14ac:dyDescent="0.2"/>
    <row r="328" s="75" customFormat="1" x14ac:dyDescent="0.2"/>
    <row r="329" s="75" customFormat="1" x14ac:dyDescent="0.2"/>
    <row r="330" s="75" customFormat="1" x14ac:dyDescent="0.2"/>
    <row r="331" s="75" customFormat="1" x14ac:dyDescent="0.2"/>
    <row r="332" s="75" customFormat="1" x14ac:dyDescent="0.2"/>
    <row r="333" s="75" customFormat="1" x14ac:dyDescent="0.2"/>
    <row r="334" s="75" customFormat="1" x14ac:dyDescent="0.2"/>
    <row r="335" s="75" customFormat="1" x14ac:dyDescent="0.2"/>
    <row r="336" s="75" customFormat="1" x14ac:dyDescent="0.2"/>
    <row r="337" s="75" customFormat="1" x14ac:dyDescent="0.2"/>
    <row r="338" s="75" customFormat="1" x14ac:dyDescent="0.2"/>
    <row r="339" s="75" customFormat="1" x14ac:dyDescent="0.2"/>
    <row r="340" s="75" customFormat="1" x14ac:dyDescent="0.2"/>
    <row r="341" s="75" customFormat="1" x14ac:dyDescent="0.2"/>
    <row r="342" s="75" customFormat="1" x14ac:dyDescent="0.2"/>
    <row r="343" s="75" customFormat="1" x14ac:dyDescent="0.2"/>
    <row r="344" s="75" customFormat="1" x14ac:dyDescent="0.2"/>
    <row r="345" s="75" customFormat="1" x14ac:dyDescent="0.2"/>
    <row r="346" s="75" customFormat="1" x14ac:dyDescent="0.2"/>
    <row r="347" s="75" customFormat="1" x14ac:dyDescent="0.2"/>
    <row r="348" s="75" customFormat="1" x14ac:dyDescent="0.2"/>
    <row r="349" s="75" customFormat="1" x14ac:dyDescent="0.2"/>
    <row r="350" s="75" customFormat="1" x14ac:dyDescent="0.2"/>
    <row r="351" s="75" customFormat="1" x14ac:dyDescent="0.2"/>
    <row r="352" s="75" customFormat="1" x14ac:dyDescent="0.2"/>
    <row r="353" s="75" customFormat="1" x14ac:dyDescent="0.2"/>
    <row r="354" s="75" customFormat="1" x14ac:dyDescent="0.2"/>
    <row r="355" s="75" customFormat="1" x14ac:dyDescent="0.2"/>
    <row r="356" s="75" customFormat="1" x14ac:dyDescent="0.2"/>
    <row r="357" s="75" customFormat="1" x14ac:dyDescent="0.2"/>
    <row r="358" s="75" customFormat="1" x14ac:dyDescent="0.2"/>
    <row r="359" s="75" customFormat="1" x14ac:dyDescent="0.2"/>
    <row r="360" s="75" customFormat="1" x14ac:dyDescent="0.2"/>
    <row r="361" s="75" customFormat="1" x14ac:dyDescent="0.2"/>
    <row r="362" s="75" customFormat="1" x14ac:dyDescent="0.2"/>
    <row r="363" s="75" customFormat="1" x14ac:dyDescent="0.2"/>
    <row r="364" s="75" customFormat="1" x14ac:dyDescent="0.2"/>
    <row r="365" s="75" customFormat="1" x14ac:dyDescent="0.2"/>
    <row r="366" s="75" customFormat="1" x14ac:dyDescent="0.2"/>
    <row r="367" s="75" customFormat="1" x14ac:dyDescent="0.2"/>
    <row r="368" s="75" customFormat="1" x14ac:dyDescent="0.2"/>
    <row r="369" s="75" customFormat="1" x14ac:dyDescent="0.2"/>
    <row r="370" s="75" customFormat="1" x14ac:dyDescent="0.2"/>
    <row r="371" s="75" customFormat="1" x14ac:dyDescent="0.2"/>
    <row r="372" s="75" customFormat="1" x14ac:dyDescent="0.2"/>
    <row r="373" s="75" customFormat="1" x14ac:dyDescent="0.2"/>
    <row r="374" s="75" customFormat="1" x14ac:dyDescent="0.2"/>
    <row r="375" s="75" customFormat="1" x14ac:dyDescent="0.2"/>
    <row r="376" s="75" customFormat="1" x14ac:dyDescent="0.2"/>
    <row r="377" s="75" customFormat="1" x14ac:dyDescent="0.2"/>
    <row r="378" s="75" customFormat="1" x14ac:dyDescent="0.2"/>
    <row r="379" s="75" customFormat="1" x14ac:dyDescent="0.2"/>
    <row r="380" s="75" customFormat="1" x14ac:dyDescent="0.2"/>
    <row r="381" s="75" customFormat="1" x14ac:dyDescent="0.2"/>
    <row r="382" s="75" customFormat="1" x14ac:dyDescent="0.2"/>
    <row r="383" s="75" customFormat="1" x14ac:dyDescent="0.2"/>
    <row r="384" s="75" customFormat="1" x14ac:dyDescent="0.2"/>
    <row r="385" s="75" customFormat="1" x14ac:dyDescent="0.2"/>
    <row r="386" s="75" customFormat="1" x14ac:dyDescent="0.2"/>
    <row r="387" s="75" customFormat="1" x14ac:dyDescent="0.2"/>
    <row r="388" s="75" customFormat="1" x14ac:dyDescent="0.2"/>
    <row r="389" s="75" customFormat="1" x14ac:dyDescent="0.2"/>
    <row r="390" s="75" customFormat="1" x14ac:dyDescent="0.2"/>
    <row r="391" s="75" customFormat="1" x14ac:dyDescent="0.2"/>
    <row r="392" s="75" customFormat="1" x14ac:dyDescent="0.2"/>
    <row r="393" s="75" customFormat="1" x14ac:dyDescent="0.2"/>
    <row r="394" s="75" customFormat="1" x14ac:dyDescent="0.2"/>
    <row r="395" s="75" customFormat="1" x14ac:dyDescent="0.2"/>
    <row r="396" s="75" customFormat="1" x14ac:dyDescent="0.2"/>
    <row r="397" s="75" customFormat="1" x14ac:dyDescent="0.2"/>
    <row r="398" s="75" customFormat="1" x14ac:dyDescent="0.2"/>
    <row r="399" s="75" customFormat="1" x14ac:dyDescent="0.2"/>
    <row r="400" s="75" customFormat="1" x14ac:dyDescent="0.2"/>
    <row r="401" s="75" customFormat="1" x14ac:dyDescent="0.2"/>
    <row r="402" s="75" customFormat="1" x14ac:dyDescent="0.2"/>
    <row r="403" s="75" customFormat="1" x14ac:dyDescent="0.2"/>
    <row r="404" s="75" customFormat="1" x14ac:dyDescent="0.2"/>
    <row r="405" s="75" customFormat="1" x14ac:dyDescent="0.2"/>
    <row r="406" s="75" customFormat="1" x14ac:dyDescent="0.2"/>
    <row r="407" s="75" customFormat="1" x14ac:dyDescent="0.2"/>
    <row r="408" s="75" customFormat="1" x14ac:dyDescent="0.2"/>
    <row r="409" s="75" customFormat="1" x14ac:dyDescent="0.2"/>
    <row r="410" s="75" customFormat="1" x14ac:dyDescent="0.2"/>
    <row r="411" s="75" customFormat="1" x14ac:dyDescent="0.2"/>
    <row r="412" s="75" customFormat="1" x14ac:dyDescent="0.2"/>
    <row r="413" s="75" customFormat="1" x14ac:dyDescent="0.2"/>
    <row r="414" s="75" customFormat="1" x14ac:dyDescent="0.2"/>
    <row r="415" s="75" customFormat="1" x14ac:dyDescent="0.2"/>
    <row r="416" s="75" customFormat="1" x14ac:dyDescent="0.2"/>
    <row r="417" s="75" customFormat="1" x14ac:dyDescent="0.2"/>
    <row r="418" s="75" customFormat="1" x14ac:dyDescent="0.2"/>
    <row r="419" s="75" customFormat="1" x14ac:dyDescent="0.2"/>
    <row r="420" s="75" customFormat="1" x14ac:dyDescent="0.2"/>
    <row r="421" s="75" customFormat="1" x14ac:dyDescent="0.2"/>
    <row r="422" s="75" customFormat="1" x14ac:dyDescent="0.2"/>
    <row r="423" s="75" customFormat="1" x14ac:dyDescent="0.2"/>
    <row r="424" s="75" customFormat="1" x14ac:dyDescent="0.2"/>
    <row r="425" s="75" customFormat="1" x14ac:dyDescent="0.2"/>
    <row r="426" s="75" customFormat="1" x14ac:dyDescent="0.2"/>
    <row r="427" s="75" customFormat="1" x14ac:dyDescent="0.2"/>
    <row r="428" s="75" customFormat="1" x14ac:dyDescent="0.2"/>
    <row r="429" s="75" customFormat="1" x14ac:dyDescent="0.2"/>
    <row r="430" s="75" customFormat="1" x14ac:dyDescent="0.2"/>
    <row r="431" s="75" customFormat="1" x14ac:dyDescent="0.2"/>
    <row r="432" s="75" customFormat="1" x14ac:dyDescent="0.2"/>
    <row r="433" s="75" customFormat="1" x14ac:dyDescent="0.2"/>
    <row r="434" s="75" customFormat="1" x14ac:dyDescent="0.2"/>
    <row r="435" s="75" customFormat="1" x14ac:dyDescent="0.2"/>
    <row r="436" s="75" customFormat="1" x14ac:dyDescent="0.2"/>
    <row r="437" s="75" customFormat="1" x14ac:dyDescent="0.2"/>
    <row r="438" s="75" customFormat="1" x14ac:dyDescent="0.2"/>
    <row r="439" s="75" customFormat="1" x14ac:dyDescent="0.2"/>
    <row r="440" s="75" customFormat="1" x14ac:dyDescent="0.2"/>
    <row r="441" s="75" customFormat="1" x14ac:dyDescent="0.2"/>
    <row r="442" s="75" customFormat="1" x14ac:dyDescent="0.2"/>
    <row r="443" s="75" customFormat="1" x14ac:dyDescent="0.2"/>
    <row r="444" s="75" customFormat="1" x14ac:dyDescent="0.2"/>
    <row r="445" s="75" customFormat="1" x14ac:dyDescent="0.2"/>
    <row r="446" s="75" customFormat="1" x14ac:dyDescent="0.2"/>
    <row r="447" s="75" customFormat="1" x14ac:dyDescent="0.2"/>
    <row r="448" s="75" customFormat="1" x14ac:dyDescent="0.2"/>
    <row r="449" s="75" customFormat="1" x14ac:dyDescent="0.2"/>
    <row r="450" s="75" customFormat="1" x14ac:dyDescent="0.2"/>
    <row r="451" s="75" customFormat="1" x14ac:dyDescent="0.2"/>
    <row r="452" s="75" customFormat="1" x14ac:dyDescent="0.2"/>
    <row r="453" s="75" customFormat="1" x14ac:dyDescent="0.2"/>
    <row r="454" s="75" customFormat="1" x14ac:dyDescent="0.2"/>
    <row r="455" s="75" customFormat="1" x14ac:dyDescent="0.2"/>
    <row r="456" s="75" customFormat="1" x14ac:dyDescent="0.2"/>
    <row r="457" s="75" customFormat="1" x14ac:dyDescent="0.2"/>
    <row r="458" s="75" customFormat="1" x14ac:dyDescent="0.2"/>
    <row r="459" s="75" customFormat="1" x14ac:dyDescent="0.2"/>
    <row r="460" s="75" customFormat="1" x14ac:dyDescent="0.2"/>
    <row r="461" s="75" customFormat="1" x14ac:dyDescent="0.2"/>
    <row r="462" s="75" customFormat="1" x14ac:dyDescent="0.2"/>
    <row r="463" s="75" customFormat="1" x14ac:dyDescent="0.2"/>
    <row r="464" s="75" customFormat="1" x14ac:dyDescent="0.2"/>
    <row r="465" s="75" customFormat="1" x14ac:dyDescent="0.2"/>
    <row r="466" s="75" customFormat="1" x14ac:dyDescent="0.2"/>
    <row r="467" s="75" customFormat="1" x14ac:dyDescent="0.2"/>
    <row r="468" s="75" customFormat="1" x14ac:dyDescent="0.2"/>
    <row r="469" s="75" customFormat="1" x14ac:dyDescent="0.2"/>
    <row r="470" s="75" customFormat="1" x14ac:dyDescent="0.2"/>
    <row r="471" s="75" customFormat="1" x14ac:dyDescent="0.2"/>
    <row r="472" s="75" customFormat="1" x14ac:dyDescent="0.2"/>
    <row r="473" s="75" customFormat="1" x14ac:dyDescent="0.2"/>
    <row r="474" s="75" customFormat="1" x14ac:dyDescent="0.2"/>
    <row r="475" s="75" customFormat="1" x14ac:dyDescent="0.2"/>
    <row r="476" s="75" customFormat="1" x14ac:dyDescent="0.2"/>
    <row r="477" s="75" customFormat="1" x14ac:dyDescent="0.2"/>
    <row r="478" s="75" customFormat="1" x14ac:dyDescent="0.2"/>
    <row r="479" s="75" customFormat="1" x14ac:dyDescent="0.2"/>
    <row r="480" s="75" customFormat="1" x14ac:dyDescent="0.2"/>
    <row r="481" s="75" customFormat="1" x14ac:dyDescent="0.2"/>
    <row r="482" s="75" customFormat="1" x14ac:dyDescent="0.2"/>
    <row r="483" s="75" customFormat="1" x14ac:dyDescent="0.2"/>
    <row r="484" s="75" customFormat="1" x14ac:dyDescent="0.2"/>
    <row r="485" s="75" customFormat="1" x14ac:dyDescent="0.2"/>
    <row r="486" s="75" customFormat="1" x14ac:dyDescent="0.2"/>
    <row r="487" s="75" customFormat="1" x14ac:dyDescent="0.2"/>
    <row r="488" s="75" customFormat="1" x14ac:dyDescent="0.2"/>
    <row r="489" s="75" customFormat="1" x14ac:dyDescent="0.2"/>
    <row r="490" s="75" customFormat="1" x14ac:dyDescent="0.2"/>
    <row r="491" s="75" customFormat="1" x14ac:dyDescent="0.2"/>
    <row r="492" s="75" customFormat="1" x14ac:dyDescent="0.2"/>
    <row r="493" s="75" customFormat="1" x14ac:dyDescent="0.2"/>
    <row r="494" s="75" customFormat="1" x14ac:dyDescent="0.2"/>
    <row r="495" s="75" customFormat="1" x14ac:dyDescent="0.2"/>
    <row r="496" s="75" customFormat="1" x14ac:dyDescent="0.2"/>
    <row r="497" s="75" customFormat="1" x14ac:dyDescent="0.2"/>
    <row r="498" s="75" customFormat="1" x14ac:dyDescent="0.2"/>
    <row r="499" s="75" customFormat="1" x14ac:dyDescent="0.2"/>
    <row r="500" s="75" customFormat="1" x14ac:dyDescent="0.2"/>
    <row r="501" s="75" customFormat="1" x14ac:dyDescent="0.2"/>
    <row r="502" s="75" customFormat="1" x14ac:dyDescent="0.2"/>
    <row r="503" s="75" customFormat="1" x14ac:dyDescent="0.2"/>
    <row r="504" s="75" customFormat="1" x14ac:dyDescent="0.2"/>
    <row r="505" s="75" customFormat="1" x14ac:dyDescent="0.2"/>
    <row r="506" s="75" customFormat="1" x14ac:dyDescent="0.2"/>
    <row r="507" s="75" customFormat="1" x14ac:dyDescent="0.2"/>
    <row r="508" s="75" customFormat="1" x14ac:dyDescent="0.2"/>
    <row r="509" s="75" customFormat="1" x14ac:dyDescent="0.2"/>
    <row r="510" s="75" customFormat="1" x14ac:dyDescent="0.2"/>
    <row r="511" s="75" customFormat="1" x14ac:dyDescent="0.2"/>
    <row r="512" s="75" customFormat="1" x14ac:dyDescent="0.2"/>
    <row r="513" s="75" customFormat="1" x14ac:dyDescent="0.2"/>
    <row r="514" s="75" customFormat="1" x14ac:dyDescent="0.2"/>
    <row r="515" s="75" customFormat="1" x14ac:dyDescent="0.2"/>
    <row r="516" s="75" customFormat="1" x14ac:dyDescent="0.2"/>
    <row r="517" s="75" customFormat="1" x14ac:dyDescent="0.2"/>
    <row r="518" s="75" customFormat="1" x14ac:dyDescent="0.2"/>
    <row r="519" s="75" customFormat="1" x14ac:dyDescent="0.2"/>
    <row r="520" s="75" customFormat="1" x14ac:dyDescent="0.2"/>
    <row r="521" s="75" customFormat="1" x14ac:dyDescent="0.2"/>
    <row r="522" s="75" customFormat="1" x14ac:dyDescent="0.2"/>
    <row r="523" s="75" customFormat="1" x14ac:dyDescent="0.2"/>
    <row r="524" s="75" customFormat="1" x14ac:dyDescent="0.2"/>
    <row r="525" s="75" customFormat="1" x14ac:dyDescent="0.2"/>
    <row r="526" s="75" customFormat="1" x14ac:dyDescent="0.2"/>
    <row r="527" s="75" customFormat="1" x14ac:dyDescent="0.2"/>
    <row r="528" s="75" customFormat="1" x14ac:dyDescent="0.2"/>
    <row r="529" s="75" customFormat="1" x14ac:dyDescent="0.2"/>
    <row r="530" s="75" customFormat="1" x14ac:dyDescent="0.2"/>
    <row r="531" s="75" customFormat="1" x14ac:dyDescent="0.2"/>
    <row r="532" s="75" customFormat="1" x14ac:dyDescent="0.2"/>
    <row r="533" s="75" customFormat="1" x14ac:dyDescent="0.2"/>
    <row r="534" s="75" customFormat="1" x14ac:dyDescent="0.2"/>
    <row r="535" s="75" customFormat="1" x14ac:dyDescent="0.2"/>
    <row r="536" s="75" customFormat="1" x14ac:dyDescent="0.2"/>
    <row r="537" s="75" customFormat="1" x14ac:dyDescent="0.2"/>
    <row r="538" s="75" customFormat="1" x14ac:dyDescent="0.2"/>
    <row r="539" s="75" customFormat="1" x14ac:dyDescent="0.2"/>
    <row r="540" s="75" customFormat="1" x14ac:dyDescent="0.2"/>
    <row r="541" s="75" customFormat="1" x14ac:dyDescent="0.2"/>
    <row r="542" s="75" customFormat="1" x14ac:dyDescent="0.2"/>
    <row r="543" s="75" customFormat="1" x14ac:dyDescent="0.2"/>
    <row r="544" s="75" customFormat="1" x14ac:dyDescent="0.2"/>
    <row r="545" s="75" customFormat="1" x14ac:dyDescent="0.2"/>
    <row r="546" s="75" customFormat="1" x14ac:dyDescent="0.2"/>
    <row r="547" s="75" customFormat="1" x14ac:dyDescent="0.2"/>
    <row r="548" s="75" customFormat="1" x14ac:dyDescent="0.2"/>
    <row r="549" s="75" customFormat="1" x14ac:dyDescent="0.2"/>
    <row r="550" s="75" customFormat="1" x14ac:dyDescent="0.2"/>
    <row r="551" s="75" customFormat="1" x14ac:dyDescent="0.2"/>
    <row r="552" s="75" customFormat="1" x14ac:dyDescent="0.2"/>
    <row r="553" s="75" customFormat="1" x14ac:dyDescent="0.2"/>
    <row r="554" s="75" customFormat="1" x14ac:dyDescent="0.2"/>
    <row r="555" s="75" customFormat="1" x14ac:dyDescent="0.2"/>
    <row r="556" s="75" customFormat="1" x14ac:dyDescent="0.2"/>
    <row r="557" s="75" customFormat="1" x14ac:dyDescent="0.2"/>
    <row r="558" s="75" customFormat="1" x14ac:dyDescent="0.2"/>
    <row r="559" s="75" customFormat="1" x14ac:dyDescent="0.2"/>
    <row r="560" s="75" customFormat="1" x14ac:dyDescent="0.2"/>
    <row r="561" s="75" customFormat="1" x14ac:dyDescent="0.2"/>
    <row r="562" s="75" customFormat="1" x14ac:dyDescent="0.2"/>
    <row r="563" s="75" customFormat="1" x14ac:dyDescent="0.2"/>
    <row r="564" s="75" customFormat="1" x14ac:dyDescent="0.2"/>
    <row r="565" s="75" customFormat="1" x14ac:dyDescent="0.2"/>
    <row r="566" s="75" customFormat="1" x14ac:dyDescent="0.2"/>
    <row r="567" s="75" customFormat="1" x14ac:dyDescent="0.2"/>
    <row r="568" s="75" customFormat="1" x14ac:dyDescent="0.2"/>
    <row r="569" s="75" customFormat="1" x14ac:dyDescent="0.2"/>
    <row r="570" s="75" customFormat="1" x14ac:dyDescent="0.2"/>
    <row r="571" s="75" customFormat="1" x14ac:dyDescent="0.2"/>
    <row r="572" s="75" customFormat="1" x14ac:dyDescent="0.2"/>
    <row r="573" s="75" customFormat="1" x14ac:dyDescent="0.2"/>
    <row r="574" s="75" customFormat="1" x14ac:dyDescent="0.2"/>
    <row r="575" s="75" customFormat="1" x14ac:dyDescent="0.2"/>
    <row r="576" s="75" customFormat="1" x14ac:dyDescent="0.2"/>
    <row r="577" s="75" customFormat="1" x14ac:dyDescent="0.2"/>
    <row r="578" s="75" customFormat="1" x14ac:dyDescent="0.2"/>
    <row r="579" s="75" customFormat="1" x14ac:dyDescent="0.2"/>
    <row r="580" s="75" customFormat="1" x14ac:dyDescent="0.2"/>
    <row r="581" s="75" customFormat="1" x14ac:dyDescent="0.2"/>
    <row r="582" s="75" customFormat="1" x14ac:dyDescent="0.2"/>
    <row r="583" s="75" customFormat="1" x14ac:dyDescent="0.2"/>
    <row r="584" s="75" customFormat="1" x14ac:dyDescent="0.2"/>
    <row r="585" s="75" customFormat="1" x14ac:dyDescent="0.2"/>
    <row r="586" s="75" customFormat="1" x14ac:dyDescent="0.2"/>
    <row r="587" s="75" customFormat="1" x14ac:dyDescent="0.2"/>
    <row r="588" s="75" customFormat="1" x14ac:dyDescent="0.2"/>
    <row r="589" s="75" customFormat="1" x14ac:dyDescent="0.2"/>
    <row r="590" s="75" customFormat="1" x14ac:dyDescent="0.2"/>
    <row r="591" s="75" customFormat="1" x14ac:dyDescent="0.2"/>
    <row r="592" s="75" customFormat="1" x14ac:dyDescent="0.2"/>
    <row r="593" s="75" customFormat="1" x14ac:dyDescent="0.2"/>
    <row r="594" s="75" customFormat="1" x14ac:dyDescent="0.2"/>
    <row r="595" s="75" customFormat="1" x14ac:dyDescent="0.2"/>
    <row r="596" s="75" customFormat="1" x14ac:dyDescent="0.2"/>
    <row r="597" s="75" customFormat="1" x14ac:dyDescent="0.2"/>
    <row r="598" s="75" customFormat="1" x14ac:dyDescent="0.2"/>
    <row r="599" s="75" customFormat="1" x14ac:dyDescent="0.2"/>
    <row r="600" s="75" customFormat="1" x14ac:dyDescent="0.2"/>
    <row r="601" s="75" customFormat="1" x14ac:dyDescent="0.2"/>
    <row r="602" s="75" customFormat="1" x14ac:dyDescent="0.2"/>
    <row r="603" s="75" customFormat="1" x14ac:dyDescent="0.2"/>
    <row r="604" s="75" customFormat="1" x14ac:dyDescent="0.2"/>
    <row r="605" s="75" customFormat="1" x14ac:dyDescent="0.2"/>
    <row r="606" s="75" customFormat="1" x14ac:dyDescent="0.2"/>
    <row r="607" s="75" customFormat="1" x14ac:dyDescent="0.2"/>
    <row r="608" s="75" customFormat="1" x14ac:dyDescent="0.2"/>
    <row r="609" s="75" customFormat="1" x14ac:dyDescent="0.2"/>
    <row r="610" s="75" customFormat="1" x14ac:dyDescent="0.2"/>
    <row r="611" s="75" customFormat="1" x14ac:dyDescent="0.2"/>
    <row r="612" s="75" customFormat="1" x14ac:dyDescent="0.2"/>
    <row r="613" s="75" customFormat="1" x14ac:dyDescent="0.2"/>
    <row r="614" s="75" customFormat="1" x14ac:dyDescent="0.2"/>
    <row r="615" s="75" customFormat="1" x14ac:dyDescent="0.2"/>
    <row r="616" s="75" customFormat="1" x14ac:dyDescent="0.2"/>
    <row r="617" s="75" customFormat="1" x14ac:dyDescent="0.2"/>
    <row r="618" s="75" customFormat="1" x14ac:dyDescent="0.2"/>
    <row r="619" s="75" customFormat="1" x14ac:dyDescent="0.2"/>
    <row r="620" s="75" customFormat="1" x14ac:dyDescent="0.2"/>
    <row r="621" s="75" customFormat="1" x14ac:dyDescent="0.2"/>
    <row r="622" s="75" customFormat="1" x14ac:dyDescent="0.2"/>
    <row r="623" s="75" customFormat="1" x14ac:dyDescent="0.2"/>
    <row r="624" s="75" customFormat="1" x14ac:dyDescent="0.2"/>
    <row r="625" s="75" customFormat="1" x14ac:dyDescent="0.2"/>
    <row r="626" s="75" customFormat="1" x14ac:dyDescent="0.2"/>
    <row r="627" s="75" customFormat="1" x14ac:dyDescent="0.2"/>
    <row r="628" s="75" customFormat="1" x14ac:dyDescent="0.2"/>
    <row r="629" s="75" customFormat="1" x14ac:dyDescent="0.2"/>
    <row r="630" s="75" customFormat="1" x14ac:dyDescent="0.2"/>
    <row r="631" s="75" customFormat="1" x14ac:dyDescent="0.2"/>
    <row r="632" s="75" customFormat="1" x14ac:dyDescent="0.2"/>
    <row r="633" s="75" customFormat="1" x14ac:dyDescent="0.2"/>
    <row r="634" s="75" customFormat="1" x14ac:dyDescent="0.2"/>
    <row r="635" s="75" customFormat="1" x14ac:dyDescent="0.2"/>
    <row r="636" s="75" customFormat="1" x14ac:dyDescent="0.2"/>
    <row r="637" s="75" customFormat="1" x14ac:dyDescent="0.2"/>
    <row r="638" s="75" customFormat="1" x14ac:dyDescent="0.2"/>
    <row r="639" s="75" customFormat="1" x14ac:dyDescent="0.2"/>
    <row r="640" s="75" customFormat="1" x14ac:dyDescent="0.2"/>
    <row r="641" s="75" customFormat="1" x14ac:dyDescent="0.2"/>
    <row r="642" s="75" customFormat="1" x14ac:dyDescent="0.2"/>
    <row r="643" s="75" customFormat="1" x14ac:dyDescent="0.2"/>
    <row r="644" s="75" customFormat="1" x14ac:dyDescent="0.2"/>
    <row r="645" s="75" customFormat="1" x14ac:dyDescent="0.2"/>
    <row r="646" s="75" customFormat="1" x14ac:dyDescent="0.2"/>
    <row r="647" s="75" customFormat="1" x14ac:dyDescent="0.2"/>
    <row r="648" s="75" customFormat="1" x14ac:dyDescent="0.2"/>
    <row r="649" s="75" customFormat="1" x14ac:dyDescent="0.2"/>
    <row r="650" s="75" customFormat="1" x14ac:dyDescent="0.2"/>
    <row r="651" s="75" customFormat="1" x14ac:dyDescent="0.2"/>
    <row r="652" s="75" customFormat="1" x14ac:dyDescent="0.2"/>
    <row r="653" s="75" customFormat="1" x14ac:dyDescent="0.2"/>
    <row r="654" s="75" customFormat="1" x14ac:dyDescent="0.2"/>
    <row r="655" s="75" customFormat="1" x14ac:dyDescent="0.2"/>
    <row r="656" s="75" customFormat="1" x14ac:dyDescent="0.2"/>
    <row r="657" s="75" customFormat="1" x14ac:dyDescent="0.2"/>
    <row r="658" s="75" customFormat="1" x14ac:dyDescent="0.2"/>
    <row r="659" s="75" customFormat="1" x14ac:dyDescent="0.2"/>
    <row r="660" s="75" customFormat="1" x14ac:dyDescent="0.2"/>
    <row r="661" s="75" customFormat="1" x14ac:dyDescent="0.2"/>
    <row r="662" s="75" customFormat="1" x14ac:dyDescent="0.2"/>
    <row r="663" s="75" customFormat="1" x14ac:dyDescent="0.2"/>
    <row r="664" s="75" customFormat="1" x14ac:dyDescent="0.2"/>
    <row r="665" s="75" customFormat="1" x14ac:dyDescent="0.2"/>
    <row r="666" s="75" customFormat="1" x14ac:dyDescent="0.2"/>
    <row r="667" s="75" customFormat="1" x14ac:dyDescent="0.2"/>
    <row r="668" s="75" customFormat="1" x14ac:dyDescent="0.2"/>
    <row r="669" s="75" customFormat="1" x14ac:dyDescent="0.2"/>
    <row r="670" s="75" customFormat="1" x14ac:dyDescent="0.2"/>
    <row r="671" s="75" customFormat="1" x14ac:dyDescent="0.2"/>
    <row r="672" s="75" customFormat="1" x14ac:dyDescent="0.2"/>
    <row r="673" s="75" customFormat="1" x14ac:dyDescent="0.2"/>
    <row r="674" s="75" customFormat="1" x14ac:dyDescent="0.2"/>
    <row r="675" s="75" customFormat="1" x14ac:dyDescent="0.2"/>
    <row r="676" s="75" customFormat="1" x14ac:dyDescent="0.2"/>
    <row r="677" s="75" customFormat="1" x14ac:dyDescent="0.2"/>
    <row r="678" s="75" customFormat="1" x14ac:dyDescent="0.2"/>
    <row r="679" s="75" customFormat="1" x14ac:dyDescent="0.2"/>
    <row r="680" s="75" customFormat="1" x14ac:dyDescent="0.2"/>
    <row r="681" s="75" customFormat="1" x14ac:dyDescent="0.2"/>
    <row r="682" s="75" customFormat="1" x14ac:dyDescent="0.2"/>
    <row r="683" s="75" customFormat="1" x14ac:dyDescent="0.2"/>
    <row r="684" s="75" customFormat="1" x14ac:dyDescent="0.2"/>
    <row r="685" s="75" customFormat="1" x14ac:dyDescent="0.2"/>
    <row r="686" s="75" customFormat="1" x14ac:dyDescent="0.2"/>
    <row r="687" s="75" customFormat="1" x14ac:dyDescent="0.2"/>
    <row r="688" s="75" customFormat="1" x14ac:dyDescent="0.2"/>
    <row r="689" s="75" customFormat="1" x14ac:dyDescent="0.2"/>
    <row r="690" s="75" customFormat="1" x14ac:dyDescent="0.2"/>
    <row r="691" s="75" customFormat="1" x14ac:dyDescent="0.2"/>
    <row r="692" s="75" customFormat="1" x14ac:dyDescent="0.2"/>
    <row r="693" s="75" customFormat="1" x14ac:dyDescent="0.2"/>
    <row r="694" s="75" customFormat="1" x14ac:dyDescent="0.2"/>
    <row r="695" s="75" customFormat="1" x14ac:dyDescent="0.2"/>
    <row r="696" s="75" customFormat="1" x14ac:dyDescent="0.2"/>
    <row r="697" s="75" customFormat="1" x14ac:dyDescent="0.2"/>
    <row r="698" s="75" customFormat="1" x14ac:dyDescent="0.2"/>
    <row r="699" s="75" customFormat="1" x14ac:dyDescent="0.2"/>
    <row r="700" s="75" customFormat="1" x14ac:dyDescent="0.2"/>
    <row r="701" s="75" customFormat="1" x14ac:dyDescent="0.2"/>
    <row r="702" s="75" customFormat="1" x14ac:dyDescent="0.2"/>
    <row r="703" s="75" customFormat="1" x14ac:dyDescent="0.2"/>
    <row r="704" s="75" customFormat="1" x14ac:dyDescent="0.2"/>
    <row r="705" s="75" customFormat="1" x14ac:dyDescent="0.2"/>
    <row r="706" s="75" customFormat="1" x14ac:dyDescent="0.2"/>
    <row r="707" s="75" customFormat="1" x14ac:dyDescent="0.2"/>
    <row r="708" s="75" customFormat="1" x14ac:dyDescent="0.2"/>
    <row r="709" s="75" customFormat="1" x14ac:dyDescent="0.2"/>
    <row r="710" s="75" customFormat="1" x14ac:dyDescent="0.2"/>
    <row r="711" s="75" customFormat="1" x14ac:dyDescent="0.2"/>
    <row r="712" s="75" customFormat="1" x14ac:dyDescent="0.2"/>
    <row r="713" s="75" customFormat="1" x14ac:dyDescent="0.2"/>
    <row r="714" s="75" customFormat="1" x14ac:dyDescent="0.2"/>
    <row r="715" s="75" customFormat="1" x14ac:dyDescent="0.2"/>
    <row r="716" s="75" customFormat="1" x14ac:dyDescent="0.2"/>
    <row r="717" s="75" customFormat="1" x14ac:dyDescent="0.2"/>
    <row r="718" s="75" customFormat="1" x14ac:dyDescent="0.2"/>
    <row r="719" s="75" customFormat="1" x14ac:dyDescent="0.2"/>
    <row r="720" s="75" customFormat="1" x14ac:dyDescent="0.2"/>
    <row r="721" s="75" customFormat="1" x14ac:dyDescent="0.2"/>
    <row r="722" s="75" customFormat="1" x14ac:dyDescent="0.2"/>
    <row r="723" s="75" customFormat="1" x14ac:dyDescent="0.2"/>
    <row r="724" s="75" customFormat="1" x14ac:dyDescent="0.2"/>
    <row r="725" s="75" customFormat="1" x14ac:dyDescent="0.2"/>
    <row r="726" s="75" customFormat="1" x14ac:dyDescent="0.2"/>
    <row r="727" s="75" customFormat="1" x14ac:dyDescent="0.2"/>
    <row r="728" s="75" customFormat="1" x14ac:dyDescent="0.2"/>
    <row r="729" s="75" customFormat="1" x14ac:dyDescent="0.2"/>
    <row r="730" s="75" customFormat="1" x14ac:dyDescent="0.2"/>
    <row r="731" s="75" customFormat="1" x14ac:dyDescent="0.2"/>
    <row r="732" s="75" customFormat="1" x14ac:dyDescent="0.2"/>
    <row r="733" s="75" customFormat="1" x14ac:dyDescent="0.2"/>
    <row r="734" s="75" customFormat="1" x14ac:dyDescent="0.2"/>
    <row r="735" s="75" customFormat="1" x14ac:dyDescent="0.2"/>
    <row r="736" s="75" customFormat="1" x14ac:dyDescent="0.2"/>
    <row r="737" s="75" customFormat="1" x14ac:dyDescent="0.2"/>
    <row r="738" s="75" customFormat="1" x14ac:dyDescent="0.2"/>
    <row r="739" s="75" customFormat="1" x14ac:dyDescent="0.2"/>
    <row r="740" s="75" customFormat="1" x14ac:dyDescent="0.2"/>
    <row r="741" s="75" customFormat="1" x14ac:dyDescent="0.2"/>
    <row r="742" s="75" customFormat="1" x14ac:dyDescent="0.2"/>
    <row r="743" s="75" customFormat="1" x14ac:dyDescent="0.2"/>
    <row r="744" s="75" customFormat="1" x14ac:dyDescent="0.2"/>
    <row r="745" s="75" customFormat="1" x14ac:dyDescent="0.2"/>
    <row r="746" s="75" customFormat="1" x14ac:dyDescent="0.2"/>
    <row r="747" s="75" customFormat="1" x14ac:dyDescent="0.2"/>
    <row r="748" s="75" customFormat="1" x14ac:dyDescent="0.2"/>
    <row r="749" s="75" customFormat="1" x14ac:dyDescent="0.2"/>
    <row r="750" s="75" customFormat="1" x14ac:dyDescent="0.2"/>
    <row r="751" s="75" customFormat="1" x14ac:dyDescent="0.2"/>
    <row r="752" s="75" customFormat="1" x14ac:dyDescent="0.2"/>
    <row r="753" s="75" customFormat="1" x14ac:dyDescent="0.2"/>
    <row r="754" s="75" customFormat="1" x14ac:dyDescent="0.2"/>
    <row r="755" s="75" customFormat="1" x14ac:dyDescent="0.2"/>
    <row r="756" s="75" customFormat="1" x14ac:dyDescent="0.2"/>
    <row r="757" s="75" customFormat="1" x14ac:dyDescent="0.2"/>
    <row r="758" s="75" customFormat="1" x14ac:dyDescent="0.2"/>
    <row r="759" s="75" customFormat="1" x14ac:dyDescent="0.2"/>
    <row r="760" s="75" customFormat="1" x14ac:dyDescent="0.2"/>
    <row r="761" s="75" customFormat="1" x14ac:dyDescent="0.2"/>
    <row r="762" s="75" customFormat="1" x14ac:dyDescent="0.2"/>
    <row r="763" s="75" customFormat="1" x14ac:dyDescent="0.2"/>
    <row r="764" s="75" customFormat="1" x14ac:dyDescent="0.2"/>
    <row r="765" s="75" customFormat="1" x14ac:dyDescent="0.2"/>
    <row r="766" s="75" customFormat="1" x14ac:dyDescent="0.2"/>
    <row r="767" s="75" customFormat="1" x14ac:dyDescent="0.2"/>
    <row r="768" s="75" customFormat="1" x14ac:dyDescent="0.2"/>
    <row r="769" s="75" customFormat="1" x14ac:dyDescent="0.2"/>
    <row r="770" s="75" customFormat="1" x14ac:dyDescent="0.2"/>
    <row r="771" s="75" customFormat="1" x14ac:dyDescent="0.2"/>
    <row r="772" s="75" customFormat="1" x14ac:dyDescent="0.2"/>
    <row r="773" s="75" customFormat="1" x14ac:dyDescent="0.2"/>
    <row r="774" s="75" customFormat="1" x14ac:dyDescent="0.2"/>
    <row r="775" s="75" customFormat="1" x14ac:dyDescent="0.2"/>
    <row r="776" s="75" customFormat="1" x14ac:dyDescent="0.2"/>
    <row r="777" s="75" customFormat="1" x14ac:dyDescent="0.2"/>
    <row r="778" s="75" customFormat="1" x14ac:dyDescent="0.2"/>
    <row r="779" s="75" customFormat="1" x14ac:dyDescent="0.2"/>
    <row r="780" s="75" customFormat="1" x14ac:dyDescent="0.2"/>
    <row r="781" s="75" customFormat="1" x14ac:dyDescent="0.2"/>
    <row r="782" s="75" customFormat="1" x14ac:dyDescent="0.2"/>
    <row r="783" s="75" customFormat="1" x14ac:dyDescent="0.2"/>
    <row r="784" s="75" customFormat="1" x14ac:dyDescent="0.2"/>
    <row r="785" s="75" customFormat="1" x14ac:dyDescent="0.2"/>
    <row r="786" s="75" customFormat="1" x14ac:dyDescent="0.2"/>
    <row r="787" s="75" customFormat="1" x14ac:dyDescent="0.2"/>
    <row r="788" s="75" customFormat="1" x14ac:dyDescent="0.2"/>
    <row r="789" s="75" customFormat="1" x14ac:dyDescent="0.2"/>
    <row r="790" s="75" customFormat="1" x14ac:dyDescent="0.2"/>
    <row r="791" s="75" customFormat="1" x14ac:dyDescent="0.2"/>
    <row r="792" s="75" customFormat="1" x14ac:dyDescent="0.2"/>
    <row r="793" s="75" customFormat="1" x14ac:dyDescent="0.2"/>
    <row r="794" s="75" customFormat="1" x14ac:dyDescent="0.2"/>
    <row r="795" s="75" customFormat="1" x14ac:dyDescent="0.2"/>
    <row r="796" s="75" customFormat="1" x14ac:dyDescent="0.2"/>
    <row r="797" s="75" customFormat="1" x14ac:dyDescent="0.2"/>
    <row r="798" s="75" customFormat="1" x14ac:dyDescent="0.2"/>
    <row r="799" s="75" customFormat="1" x14ac:dyDescent="0.2"/>
    <row r="800" s="75" customFormat="1" x14ac:dyDescent="0.2"/>
    <row r="801" s="75" customFormat="1" x14ac:dyDescent="0.2"/>
    <row r="802" s="75" customFormat="1" x14ac:dyDescent="0.2"/>
    <row r="803" s="75" customFormat="1" x14ac:dyDescent="0.2"/>
    <row r="804" s="75" customFormat="1" x14ac:dyDescent="0.2"/>
    <row r="805" s="75" customFormat="1" x14ac:dyDescent="0.2"/>
    <row r="806" s="75" customFormat="1" x14ac:dyDescent="0.2"/>
    <row r="807" s="75" customFormat="1" x14ac:dyDescent="0.2"/>
    <row r="808" s="75" customFormat="1" x14ac:dyDescent="0.2"/>
    <row r="809" s="75" customFormat="1" x14ac:dyDescent="0.2"/>
    <row r="810" s="75" customFormat="1" x14ac:dyDescent="0.2"/>
    <row r="811" s="75" customFormat="1" x14ac:dyDescent="0.2"/>
    <row r="812" s="75" customFormat="1" x14ac:dyDescent="0.2"/>
    <row r="813" s="75" customFormat="1" x14ac:dyDescent="0.2"/>
    <row r="814" s="75" customFormat="1" x14ac:dyDescent="0.2"/>
    <row r="815" s="75" customFormat="1" x14ac:dyDescent="0.2"/>
    <row r="816" s="75" customFormat="1" x14ac:dyDescent="0.2"/>
    <row r="817" s="75" customFormat="1" x14ac:dyDescent="0.2"/>
    <row r="818" s="75" customFormat="1" x14ac:dyDescent="0.2"/>
    <row r="819" s="75" customFormat="1" x14ac:dyDescent="0.2"/>
    <row r="820" s="75" customFormat="1" x14ac:dyDescent="0.2"/>
    <row r="821" s="75" customFormat="1" x14ac:dyDescent="0.2"/>
    <row r="822" s="75" customFormat="1" x14ac:dyDescent="0.2"/>
    <row r="823" s="75" customFormat="1" x14ac:dyDescent="0.2"/>
    <row r="824" s="75" customFormat="1" x14ac:dyDescent="0.2"/>
    <row r="825" s="75" customFormat="1" x14ac:dyDescent="0.2"/>
    <row r="826" s="75" customFormat="1" x14ac:dyDescent="0.2"/>
    <row r="827" s="75" customFormat="1" x14ac:dyDescent="0.2"/>
    <row r="828" s="75" customFormat="1" x14ac:dyDescent="0.2"/>
    <row r="829" s="75" customFormat="1" x14ac:dyDescent="0.2"/>
    <row r="830" s="75" customFormat="1" x14ac:dyDescent="0.2"/>
    <row r="831" s="75" customFormat="1" x14ac:dyDescent="0.2"/>
    <row r="832" s="75" customFormat="1" x14ac:dyDescent="0.2"/>
    <row r="833" s="75" customFormat="1" x14ac:dyDescent="0.2"/>
    <row r="834" s="75" customFormat="1" x14ac:dyDescent="0.2"/>
    <row r="835" s="75" customFormat="1" x14ac:dyDescent="0.2"/>
    <row r="836" s="75" customFormat="1" x14ac:dyDescent="0.2"/>
    <row r="837" s="75" customFormat="1" x14ac:dyDescent="0.2"/>
    <row r="838" s="75" customFormat="1" x14ac:dyDescent="0.2"/>
    <row r="839" s="75" customFormat="1" x14ac:dyDescent="0.2"/>
    <row r="840" s="75" customFormat="1" x14ac:dyDescent="0.2"/>
    <row r="841" s="75" customFormat="1" x14ac:dyDescent="0.2"/>
    <row r="842" s="75" customFormat="1" x14ac:dyDescent="0.2"/>
    <row r="843" s="75" customFormat="1" x14ac:dyDescent="0.2"/>
    <row r="844" s="75" customFormat="1" x14ac:dyDescent="0.2"/>
    <row r="845" s="75" customFormat="1" x14ac:dyDescent="0.2"/>
    <row r="846" s="75" customFormat="1" x14ac:dyDescent="0.2"/>
    <row r="847" s="75" customFormat="1" x14ac:dyDescent="0.2"/>
    <row r="848" s="75" customFormat="1" x14ac:dyDescent="0.2"/>
    <row r="849" s="75" customFormat="1" x14ac:dyDescent="0.2"/>
    <row r="850" s="75" customFormat="1" x14ac:dyDescent="0.2"/>
    <row r="851" s="75" customFormat="1" x14ac:dyDescent="0.2"/>
    <row r="852" s="75" customFormat="1" x14ac:dyDescent="0.2"/>
    <row r="853" s="75" customFormat="1" x14ac:dyDescent="0.2"/>
    <row r="854" s="75" customFormat="1" x14ac:dyDescent="0.2"/>
    <row r="855" s="75" customFormat="1" x14ac:dyDescent="0.2"/>
    <row r="856" s="75" customFormat="1" x14ac:dyDescent="0.2"/>
    <row r="857" s="75" customFormat="1" x14ac:dyDescent="0.2"/>
    <row r="858" s="75" customFormat="1" x14ac:dyDescent="0.2"/>
    <row r="859" s="75" customFormat="1" x14ac:dyDescent="0.2"/>
    <row r="860" s="75" customFormat="1" x14ac:dyDescent="0.2"/>
    <row r="861" s="75" customFormat="1" x14ac:dyDescent="0.2"/>
    <row r="862" s="75" customFormat="1" x14ac:dyDescent="0.2"/>
    <row r="863" s="75" customFormat="1" x14ac:dyDescent="0.2"/>
    <row r="864" s="75" customFormat="1" x14ac:dyDescent="0.2"/>
    <row r="865" s="75" customFormat="1" x14ac:dyDescent="0.2"/>
    <row r="866" s="75" customFormat="1" x14ac:dyDescent="0.2"/>
    <row r="867" s="75" customFormat="1" x14ac:dyDescent="0.2"/>
    <row r="868" s="75" customFormat="1" x14ac:dyDescent="0.2"/>
    <row r="869" s="75" customFormat="1" x14ac:dyDescent="0.2"/>
    <row r="870" s="75" customFormat="1" x14ac:dyDescent="0.2"/>
    <row r="871" s="75" customFormat="1" x14ac:dyDescent="0.2"/>
    <row r="872" s="75" customFormat="1" x14ac:dyDescent="0.2"/>
    <row r="873" s="75" customFormat="1" x14ac:dyDescent="0.2"/>
    <row r="874" s="75" customFormat="1" x14ac:dyDescent="0.2"/>
    <row r="875" s="75" customFormat="1" x14ac:dyDescent="0.2"/>
    <row r="876" s="75" customFormat="1" x14ac:dyDescent="0.2"/>
    <row r="877" s="75" customFormat="1" x14ac:dyDescent="0.2"/>
    <row r="878" s="75" customFormat="1" x14ac:dyDescent="0.2"/>
    <row r="879" s="75" customFormat="1" x14ac:dyDescent="0.2"/>
    <row r="880" s="75" customFormat="1" x14ac:dyDescent="0.2"/>
    <row r="881" s="75" customFormat="1" x14ac:dyDescent="0.2"/>
    <row r="882" s="75" customFormat="1" x14ac:dyDescent="0.2"/>
    <row r="883" s="75" customFormat="1" x14ac:dyDescent="0.2"/>
    <row r="884" s="75" customFormat="1" x14ac:dyDescent="0.2"/>
    <row r="885" s="75" customFormat="1" x14ac:dyDescent="0.2"/>
    <row r="886" s="75" customFormat="1" x14ac:dyDescent="0.2"/>
    <row r="887" s="75" customFormat="1" x14ac:dyDescent="0.2"/>
    <row r="888" s="75" customFormat="1" x14ac:dyDescent="0.2"/>
    <row r="889" s="75" customFormat="1" x14ac:dyDescent="0.2"/>
    <row r="890" s="75" customFormat="1" x14ac:dyDescent="0.2"/>
    <row r="891" s="75" customFormat="1" x14ac:dyDescent="0.2"/>
    <row r="892" s="75" customFormat="1" x14ac:dyDescent="0.2"/>
    <row r="893" s="75" customFormat="1" x14ac:dyDescent="0.2"/>
    <row r="894" s="75" customFormat="1" x14ac:dyDescent="0.2"/>
    <row r="895" s="75" customFormat="1" x14ac:dyDescent="0.2"/>
    <row r="896" s="75" customFormat="1" x14ac:dyDescent="0.2"/>
    <row r="897" s="75" customFormat="1" x14ac:dyDescent="0.2"/>
    <row r="898" s="75" customFormat="1" x14ac:dyDescent="0.2"/>
    <row r="899" s="75" customFormat="1" x14ac:dyDescent="0.2"/>
    <row r="900" s="75" customFormat="1" x14ac:dyDescent="0.2"/>
    <row r="901" s="75" customFormat="1" x14ac:dyDescent="0.2"/>
    <row r="902" s="75" customFormat="1" x14ac:dyDescent="0.2"/>
    <row r="903" s="75" customFormat="1" x14ac:dyDescent="0.2"/>
    <row r="904" s="75" customFormat="1" x14ac:dyDescent="0.2"/>
    <row r="905" s="75" customFormat="1" x14ac:dyDescent="0.2"/>
    <row r="906" s="75" customFormat="1" x14ac:dyDescent="0.2"/>
    <row r="907" s="75" customFormat="1" x14ac:dyDescent="0.2"/>
    <row r="908" s="75" customFormat="1" x14ac:dyDescent="0.2"/>
    <row r="909" s="75" customFormat="1" x14ac:dyDescent="0.2"/>
    <row r="910" s="75" customFormat="1" x14ac:dyDescent="0.2"/>
    <row r="911" s="75" customFormat="1" x14ac:dyDescent="0.2"/>
    <row r="912" s="75" customFormat="1" x14ac:dyDescent="0.2"/>
    <row r="913" s="75" customFormat="1" x14ac:dyDescent="0.2"/>
    <row r="914" s="75" customFormat="1" x14ac:dyDescent="0.2"/>
    <row r="915" s="75" customFormat="1" x14ac:dyDescent="0.2"/>
    <row r="916" s="75" customFormat="1" x14ac:dyDescent="0.2"/>
    <row r="917" s="75" customFormat="1" x14ac:dyDescent="0.2"/>
    <row r="918" s="75" customFormat="1" x14ac:dyDescent="0.2"/>
    <row r="919" s="75" customFormat="1" x14ac:dyDescent="0.2"/>
    <row r="920" s="75" customFormat="1" x14ac:dyDescent="0.2"/>
    <row r="921" s="75" customFormat="1" x14ac:dyDescent="0.2"/>
    <row r="922" s="75" customFormat="1" x14ac:dyDescent="0.2"/>
    <row r="923" s="75" customFormat="1" x14ac:dyDescent="0.2"/>
    <row r="924" s="75" customFormat="1" x14ac:dyDescent="0.2"/>
    <row r="925" s="75" customFormat="1" x14ac:dyDescent="0.2"/>
    <row r="926" s="75" customFormat="1" x14ac:dyDescent="0.2"/>
    <row r="927" s="75" customFormat="1" x14ac:dyDescent="0.2"/>
    <row r="928" s="75" customFormat="1" x14ac:dyDescent="0.2"/>
    <row r="929" s="75" customFormat="1" x14ac:dyDescent="0.2"/>
    <row r="930" s="75" customFormat="1" x14ac:dyDescent="0.2"/>
    <row r="931" s="75" customFormat="1" x14ac:dyDescent="0.2"/>
    <row r="932" s="75" customFormat="1" x14ac:dyDescent="0.2"/>
    <row r="933" s="75" customFormat="1" x14ac:dyDescent="0.2"/>
    <row r="934" s="75" customFormat="1" x14ac:dyDescent="0.2"/>
    <row r="935" s="75" customFormat="1" x14ac:dyDescent="0.2"/>
    <row r="936" s="75" customFormat="1" x14ac:dyDescent="0.2"/>
    <row r="937" s="75" customFormat="1" x14ac:dyDescent="0.2"/>
    <row r="938" s="75" customFormat="1" x14ac:dyDescent="0.2"/>
    <row r="939" s="75" customFormat="1" x14ac:dyDescent="0.2"/>
    <row r="940" s="75" customFormat="1" x14ac:dyDescent="0.2"/>
    <row r="941" s="75" customFormat="1" x14ac:dyDescent="0.2"/>
    <row r="942" s="75" customFormat="1" x14ac:dyDescent="0.2"/>
    <row r="943" s="75" customFormat="1" x14ac:dyDescent="0.2"/>
    <row r="944" s="75" customFormat="1" x14ac:dyDescent="0.2"/>
    <row r="945" s="75" customFormat="1" x14ac:dyDescent="0.2"/>
    <row r="946" s="75" customFormat="1" x14ac:dyDescent="0.2"/>
    <row r="947" s="75" customFormat="1" x14ac:dyDescent="0.2"/>
    <row r="948" s="75" customFormat="1" x14ac:dyDescent="0.2"/>
    <row r="949" s="75" customFormat="1" x14ac:dyDescent="0.2"/>
    <row r="950" s="75" customFormat="1" x14ac:dyDescent="0.2"/>
    <row r="951" s="75" customFormat="1" x14ac:dyDescent="0.2"/>
    <row r="952" s="75" customFormat="1" x14ac:dyDescent="0.2"/>
    <row r="953" s="75" customFormat="1" x14ac:dyDescent="0.2"/>
    <row r="954" s="75" customFormat="1" x14ac:dyDescent="0.2"/>
    <row r="955" s="75" customFormat="1" x14ac:dyDescent="0.2"/>
    <row r="956" s="75" customFormat="1" x14ac:dyDescent="0.2"/>
    <row r="957" s="75" customFormat="1" x14ac:dyDescent="0.2"/>
    <row r="958" s="75" customFormat="1" x14ac:dyDescent="0.2"/>
    <row r="959" s="75" customFormat="1" x14ac:dyDescent="0.2"/>
    <row r="960" s="75" customFormat="1" x14ac:dyDescent="0.2"/>
    <row r="961" s="75" customFormat="1" x14ac:dyDescent="0.2"/>
    <row r="962" s="75" customFormat="1" x14ac:dyDescent="0.2"/>
    <row r="963" s="75" customFormat="1" x14ac:dyDescent="0.2"/>
    <row r="964" s="75" customFormat="1" x14ac:dyDescent="0.2"/>
    <row r="965" s="75" customFormat="1" x14ac:dyDescent="0.2"/>
    <row r="966" s="75" customFormat="1" x14ac:dyDescent="0.2"/>
    <row r="967" s="75" customFormat="1" x14ac:dyDescent="0.2"/>
    <row r="968" s="75" customFormat="1" x14ac:dyDescent="0.2"/>
    <row r="969" s="75" customFormat="1" x14ac:dyDescent="0.2"/>
    <row r="970" s="75" customFormat="1" x14ac:dyDescent="0.2"/>
    <row r="971" s="75" customFormat="1" x14ac:dyDescent="0.2"/>
    <row r="972" s="75" customFormat="1" x14ac:dyDescent="0.2"/>
    <row r="973" s="75" customFormat="1" x14ac:dyDescent="0.2"/>
    <row r="974" s="75" customFormat="1" x14ac:dyDescent="0.2"/>
    <row r="975" s="75" customFormat="1" x14ac:dyDescent="0.2"/>
    <row r="976" s="75" customFormat="1" x14ac:dyDescent="0.2"/>
    <row r="977" s="75" customFormat="1" x14ac:dyDescent="0.2"/>
    <row r="978" s="75" customFormat="1" x14ac:dyDescent="0.2"/>
    <row r="979" s="75" customFormat="1" x14ac:dyDescent="0.2"/>
    <row r="980" s="75" customFormat="1" x14ac:dyDescent="0.2"/>
    <row r="981" s="75" customFormat="1" x14ac:dyDescent="0.2"/>
    <row r="982" s="75" customFormat="1" x14ac:dyDescent="0.2"/>
    <row r="983" s="75" customFormat="1" x14ac:dyDescent="0.2"/>
    <row r="984" s="75" customFormat="1" x14ac:dyDescent="0.2"/>
    <row r="985" s="75" customFormat="1" x14ac:dyDescent="0.2"/>
    <row r="986" s="75" customFormat="1" x14ac:dyDescent="0.2"/>
    <row r="987" s="75" customFormat="1" x14ac:dyDescent="0.2"/>
    <row r="988" s="75" customFormat="1" x14ac:dyDescent="0.2"/>
    <row r="989" s="75" customFormat="1" x14ac:dyDescent="0.2"/>
    <row r="990" s="75" customFormat="1" x14ac:dyDescent="0.2"/>
    <row r="991" s="75" customFormat="1" x14ac:dyDescent="0.2"/>
    <row r="992" s="75" customFormat="1" x14ac:dyDescent="0.2"/>
    <row r="993" s="75" customFormat="1" x14ac:dyDescent="0.2"/>
    <row r="994" s="75" customFormat="1" x14ac:dyDescent="0.2"/>
    <row r="995" s="75" customFormat="1" x14ac:dyDescent="0.2"/>
    <row r="996" s="75" customFormat="1" x14ac:dyDescent="0.2"/>
    <row r="997" s="75" customFormat="1" x14ac:dyDescent="0.2"/>
    <row r="998" s="75" customFormat="1" x14ac:dyDescent="0.2"/>
    <row r="999" s="75" customFormat="1" x14ac:dyDescent="0.2"/>
    <row r="1000" s="75" customFormat="1" x14ac:dyDescent="0.2"/>
    <row r="1001" s="75" customFormat="1" x14ac:dyDescent="0.2"/>
    <row r="1002" s="75" customFormat="1" x14ac:dyDescent="0.2"/>
    <row r="1003" s="75" customFormat="1" x14ac:dyDescent="0.2"/>
    <row r="1004" s="75" customFormat="1" x14ac:dyDescent="0.2"/>
    <row r="1005" s="75" customFormat="1" x14ac:dyDescent="0.2"/>
    <row r="1006" s="75" customFormat="1" x14ac:dyDescent="0.2"/>
    <row r="1007" s="75" customFormat="1" x14ac:dyDescent="0.2"/>
    <row r="1008" s="75" customFormat="1" x14ac:dyDescent="0.2"/>
    <row r="1009" s="75" customFormat="1" x14ac:dyDescent="0.2"/>
    <row r="1010" s="75" customFormat="1" x14ac:dyDescent="0.2"/>
    <row r="1011" s="75" customFormat="1" x14ac:dyDescent="0.2"/>
    <row r="1012" s="75" customFormat="1" x14ac:dyDescent="0.2"/>
    <row r="1013" s="75" customFormat="1" x14ac:dyDescent="0.2"/>
    <row r="1014" s="75" customFormat="1" x14ac:dyDescent="0.2"/>
    <row r="1015" s="75" customFormat="1" x14ac:dyDescent="0.2"/>
    <row r="1016" s="75" customFormat="1" x14ac:dyDescent="0.2"/>
    <row r="1017" s="75" customFormat="1" x14ac:dyDescent="0.2"/>
    <row r="1018" s="75" customFormat="1" x14ac:dyDescent="0.2"/>
    <row r="1019" s="75" customFormat="1" x14ac:dyDescent="0.2"/>
    <row r="1020" s="75" customFormat="1" x14ac:dyDescent="0.2"/>
    <row r="1021" s="75" customFormat="1" x14ac:dyDescent="0.2"/>
    <row r="1022" s="75" customFormat="1" x14ac:dyDescent="0.2"/>
    <row r="1023" s="75" customFormat="1" x14ac:dyDescent="0.2"/>
    <row r="1024" s="75" customFormat="1" x14ac:dyDescent="0.2"/>
    <row r="1025" s="75" customFormat="1" x14ac:dyDescent="0.2"/>
    <row r="1026" s="75" customFormat="1" x14ac:dyDescent="0.2"/>
    <row r="1027" s="75" customFormat="1" x14ac:dyDescent="0.2"/>
    <row r="1028" s="75" customFormat="1" x14ac:dyDescent="0.2"/>
    <row r="1029" s="75" customFormat="1" x14ac:dyDescent="0.2"/>
    <row r="1030" s="75" customFormat="1" x14ac:dyDescent="0.2"/>
    <row r="1031" s="75" customFormat="1" x14ac:dyDescent="0.2"/>
    <row r="1032" s="75" customFormat="1" x14ac:dyDescent="0.2"/>
    <row r="1033" s="75" customFormat="1" x14ac:dyDescent="0.2"/>
    <row r="1034" s="75" customFormat="1" x14ac:dyDescent="0.2"/>
    <row r="1035" s="75" customFormat="1" x14ac:dyDescent="0.2"/>
    <row r="1036" s="75" customFormat="1" x14ac:dyDescent="0.2"/>
    <row r="1037" s="75" customFormat="1" x14ac:dyDescent="0.2"/>
    <row r="1038" s="75" customFormat="1" x14ac:dyDescent="0.2"/>
    <row r="1039" s="75" customFormat="1" x14ac:dyDescent="0.2"/>
    <row r="1040" s="75" customFormat="1" x14ac:dyDescent="0.2"/>
    <row r="1041" s="75" customFormat="1" x14ac:dyDescent="0.2"/>
    <row r="1042" s="75" customFormat="1" x14ac:dyDescent="0.2"/>
    <row r="1043" s="75" customFormat="1" x14ac:dyDescent="0.2"/>
    <row r="1044" s="75" customFormat="1" x14ac:dyDescent="0.2"/>
    <row r="1045" s="75" customFormat="1" x14ac:dyDescent="0.2"/>
    <row r="1046" s="75" customFormat="1" x14ac:dyDescent="0.2"/>
    <row r="1047" s="75" customFormat="1" x14ac:dyDescent="0.2"/>
    <row r="1048" s="75" customFormat="1" x14ac:dyDescent="0.2"/>
    <row r="1049" s="75" customFormat="1" x14ac:dyDescent="0.2"/>
    <row r="1050" s="75" customFormat="1" x14ac:dyDescent="0.2"/>
    <row r="1051" s="75" customFormat="1" x14ac:dyDescent="0.2"/>
    <row r="1052" s="75" customFormat="1" x14ac:dyDescent="0.2"/>
    <row r="1053" s="75" customFormat="1" x14ac:dyDescent="0.2"/>
    <row r="1054" s="75" customFormat="1" x14ac:dyDescent="0.2"/>
    <row r="1055" s="75" customFormat="1" x14ac:dyDescent="0.2"/>
    <row r="1056" s="75" customFormat="1" x14ac:dyDescent="0.2"/>
    <row r="1057" s="75" customFormat="1" x14ac:dyDescent="0.2"/>
    <row r="1058" s="75" customFormat="1" x14ac:dyDescent="0.2"/>
    <row r="1059" s="75" customFormat="1" x14ac:dyDescent="0.2"/>
    <row r="1060" s="75" customFormat="1" x14ac:dyDescent="0.2"/>
    <row r="1061" s="75" customFormat="1" x14ac:dyDescent="0.2"/>
    <row r="1062" s="75" customFormat="1" x14ac:dyDescent="0.2"/>
    <row r="1063" s="75" customFormat="1" x14ac:dyDescent="0.2"/>
    <row r="1064" s="75" customFormat="1" x14ac:dyDescent="0.2"/>
    <row r="1065" s="75" customFormat="1" x14ac:dyDescent="0.2"/>
    <row r="1066" s="75" customFormat="1" x14ac:dyDescent="0.2"/>
    <row r="1067" s="75" customFormat="1" x14ac:dyDescent="0.2"/>
    <row r="1068" s="75" customFormat="1" x14ac:dyDescent="0.2"/>
    <row r="1069" s="75" customFormat="1" x14ac:dyDescent="0.2"/>
    <row r="1070" s="75" customFormat="1" x14ac:dyDescent="0.2"/>
    <row r="1071" s="75" customFormat="1" x14ac:dyDescent="0.2"/>
    <row r="1072" s="75" customFormat="1" x14ac:dyDescent="0.2"/>
    <row r="1073" s="75" customFormat="1" x14ac:dyDescent="0.2"/>
    <row r="1074" s="75" customFormat="1" x14ac:dyDescent="0.2"/>
    <row r="1075" s="75" customFormat="1" x14ac:dyDescent="0.2"/>
    <row r="1076" s="75" customFormat="1" x14ac:dyDescent="0.2"/>
    <row r="1077" s="75" customFormat="1" x14ac:dyDescent="0.2"/>
    <row r="1078" s="75" customFormat="1" x14ac:dyDescent="0.2"/>
    <row r="1079" s="75" customFormat="1" x14ac:dyDescent="0.2"/>
    <row r="1080" s="75" customFormat="1" x14ac:dyDescent="0.2"/>
    <row r="1081" s="75" customFormat="1" x14ac:dyDescent="0.2"/>
    <row r="1082" s="75" customFormat="1" x14ac:dyDescent="0.2"/>
    <row r="1083" s="75" customFormat="1" x14ac:dyDescent="0.2"/>
    <row r="1084" s="75" customFormat="1" x14ac:dyDescent="0.2"/>
    <row r="1085" s="75" customFormat="1" x14ac:dyDescent="0.2"/>
    <row r="1086" s="75" customFormat="1" x14ac:dyDescent="0.2"/>
    <row r="1087" s="75" customFormat="1" x14ac:dyDescent="0.2"/>
    <row r="1088" s="75" customFormat="1" x14ac:dyDescent="0.2"/>
    <row r="1089" s="75" customFormat="1" x14ac:dyDescent="0.2"/>
    <row r="1090" s="75" customFormat="1" x14ac:dyDescent="0.2"/>
    <row r="1091" s="75" customFormat="1" x14ac:dyDescent="0.2"/>
    <row r="1092" s="75" customFormat="1" x14ac:dyDescent="0.2"/>
    <row r="1093" s="75" customFormat="1" x14ac:dyDescent="0.2"/>
    <row r="1094" s="75" customFormat="1" x14ac:dyDescent="0.2"/>
    <row r="1095" s="75" customFormat="1" x14ac:dyDescent="0.2"/>
    <row r="1096" s="75" customFormat="1" x14ac:dyDescent="0.2"/>
    <row r="1097" s="75" customFormat="1" x14ac:dyDescent="0.2"/>
    <row r="1098" s="75" customFormat="1" x14ac:dyDescent="0.2"/>
    <row r="1099" s="75" customFormat="1" x14ac:dyDescent="0.2"/>
    <row r="1100" s="75" customFormat="1" x14ac:dyDescent="0.2"/>
    <row r="1101" s="75" customFormat="1" x14ac:dyDescent="0.2"/>
    <row r="1102" s="75" customFormat="1" x14ac:dyDescent="0.2"/>
    <row r="1103" s="75" customFormat="1" x14ac:dyDescent="0.2"/>
    <row r="1104" s="75" customFormat="1" x14ac:dyDescent="0.2"/>
    <row r="1105" s="75" customFormat="1" x14ac:dyDescent="0.2"/>
    <row r="1106" s="75" customFormat="1" x14ac:dyDescent="0.2"/>
    <row r="1107" s="75" customFormat="1" x14ac:dyDescent="0.2"/>
    <row r="1108" s="75" customFormat="1" x14ac:dyDescent="0.2"/>
    <row r="1109" s="75" customFormat="1" x14ac:dyDescent="0.2"/>
    <row r="1110" s="75" customFormat="1" x14ac:dyDescent="0.2"/>
    <row r="1111" s="75" customFormat="1" x14ac:dyDescent="0.2"/>
    <row r="1112" s="75" customFormat="1" x14ac:dyDescent="0.2"/>
    <row r="1113" s="75" customFormat="1" x14ac:dyDescent="0.2"/>
    <row r="1114" s="75" customFormat="1" x14ac:dyDescent="0.2"/>
    <row r="1115" s="75" customFormat="1" x14ac:dyDescent="0.2"/>
    <row r="1116" s="75" customFormat="1" x14ac:dyDescent="0.2"/>
    <row r="1117" s="75" customFormat="1" x14ac:dyDescent="0.2"/>
    <row r="1118" s="75" customFormat="1" x14ac:dyDescent="0.2"/>
    <row r="1119" s="75" customFormat="1" x14ac:dyDescent="0.2"/>
    <row r="1120" s="75" customFormat="1" x14ac:dyDescent="0.2"/>
    <row r="1121" s="75" customFormat="1" x14ac:dyDescent="0.2"/>
    <row r="1122" s="75" customFormat="1" x14ac:dyDescent="0.2"/>
    <row r="1123" s="75" customFormat="1" x14ac:dyDescent="0.2"/>
    <row r="1124" s="75" customFormat="1" x14ac:dyDescent="0.2"/>
    <row r="1125" s="75" customFormat="1" x14ac:dyDescent="0.2"/>
    <row r="1126" s="75" customFormat="1" x14ac:dyDescent="0.2"/>
    <row r="1127" s="75" customFormat="1" x14ac:dyDescent="0.2"/>
    <row r="1128" s="75" customFormat="1" x14ac:dyDescent="0.2"/>
    <row r="1129" s="75" customFormat="1" x14ac:dyDescent="0.2"/>
    <row r="1130" s="75" customFormat="1" x14ac:dyDescent="0.2"/>
    <row r="1131" s="75" customFormat="1" x14ac:dyDescent="0.2"/>
    <row r="1132" s="75" customFormat="1" x14ac:dyDescent="0.2"/>
    <row r="1133" s="75" customFormat="1" x14ac:dyDescent="0.2"/>
    <row r="1134" s="75" customFormat="1" x14ac:dyDescent="0.2"/>
    <row r="1135" s="75" customFormat="1" x14ac:dyDescent="0.2"/>
    <row r="1136" s="75" customFormat="1" x14ac:dyDescent="0.2"/>
    <row r="1137" s="75" customFormat="1" x14ac:dyDescent="0.2"/>
    <row r="1138" s="75" customFormat="1" x14ac:dyDescent="0.2"/>
    <row r="1139" s="75" customFormat="1" x14ac:dyDescent="0.2"/>
    <row r="1140" s="75" customFormat="1" x14ac:dyDescent="0.2"/>
    <row r="1141" s="75" customFormat="1" x14ac:dyDescent="0.2"/>
    <row r="1142" s="75" customFormat="1" x14ac:dyDescent="0.2"/>
    <row r="1143" s="75" customFormat="1" x14ac:dyDescent="0.2"/>
    <row r="1144" s="75" customFormat="1" x14ac:dyDescent="0.2"/>
    <row r="1145" s="75" customFormat="1" x14ac:dyDescent="0.2"/>
    <row r="1146" s="75" customFormat="1" x14ac:dyDescent="0.2"/>
    <row r="1147" s="75" customFormat="1" x14ac:dyDescent="0.2"/>
    <row r="1148" s="75" customFormat="1" x14ac:dyDescent="0.2"/>
    <row r="1149" s="75" customFormat="1" x14ac:dyDescent="0.2"/>
    <row r="1150" s="75" customFormat="1" x14ac:dyDescent="0.2"/>
    <row r="1151" s="75" customFormat="1" x14ac:dyDescent="0.2"/>
    <row r="1152" s="75" customFormat="1" x14ac:dyDescent="0.2"/>
    <row r="1153" s="75" customFormat="1" x14ac:dyDescent="0.2"/>
    <row r="1154" s="75" customFormat="1" x14ac:dyDescent="0.2"/>
    <row r="1155" s="75" customFormat="1" x14ac:dyDescent="0.2"/>
    <row r="1156" s="75" customFormat="1" x14ac:dyDescent="0.2"/>
    <row r="1157" s="75" customFormat="1" x14ac:dyDescent="0.2"/>
    <row r="1158" s="75" customFormat="1" x14ac:dyDescent="0.2"/>
    <row r="1159" s="75" customFormat="1" x14ac:dyDescent="0.2"/>
    <row r="1160" s="75" customFormat="1" x14ac:dyDescent="0.2"/>
    <row r="1161" s="75" customFormat="1" x14ac:dyDescent="0.2"/>
    <row r="1162" s="75" customFormat="1" x14ac:dyDescent="0.2"/>
    <row r="1163" s="75" customFormat="1" x14ac:dyDescent="0.2"/>
    <row r="1164" s="75" customFormat="1" x14ac:dyDescent="0.2"/>
    <row r="1165" s="75" customFormat="1" x14ac:dyDescent="0.2"/>
    <row r="1166" s="75" customFormat="1" x14ac:dyDescent="0.2"/>
    <row r="1167" s="75" customFormat="1" x14ac:dyDescent="0.2"/>
    <row r="1168" s="75" customFormat="1" x14ac:dyDescent="0.2"/>
    <row r="1169" s="75" customFormat="1" x14ac:dyDescent="0.2"/>
    <row r="1170" s="75" customFormat="1" x14ac:dyDescent="0.2"/>
    <row r="1171" s="75" customFormat="1" x14ac:dyDescent="0.2"/>
    <row r="1172" s="75" customFormat="1" x14ac:dyDescent="0.2"/>
    <row r="1173" s="75" customFormat="1" x14ac:dyDescent="0.2"/>
    <row r="1174" s="75" customFormat="1" x14ac:dyDescent="0.2"/>
    <row r="1175" s="75" customFormat="1" x14ac:dyDescent="0.2"/>
    <row r="1176" s="75" customFormat="1" x14ac:dyDescent="0.2"/>
    <row r="1177" s="75" customFormat="1" x14ac:dyDescent="0.2"/>
    <row r="1178" s="75" customFormat="1" x14ac:dyDescent="0.2"/>
    <row r="1179" s="75" customFormat="1" x14ac:dyDescent="0.2"/>
    <row r="1180" s="75" customFormat="1" x14ac:dyDescent="0.2"/>
    <row r="1181" s="75" customFormat="1" x14ac:dyDescent="0.2"/>
    <row r="1182" s="75" customFormat="1" x14ac:dyDescent="0.2"/>
    <row r="1183" s="75" customFormat="1" x14ac:dyDescent="0.2"/>
    <row r="1184" s="75" customFormat="1" x14ac:dyDescent="0.2"/>
    <row r="1185" s="75" customFormat="1" x14ac:dyDescent="0.2"/>
    <row r="1186" s="75" customFormat="1" x14ac:dyDescent="0.2"/>
    <row r="1187" s="75" customFormat="1" x14ac:dyDescent="0.2"/>
    <row r="1188" s="75" customFormat="1" x14ac:dyDescent="0.2"/>
    <row r="1189" s="75" customFormat="1" x14ac:dyDescent="0.2"/>
    <row r="1190" s="75" customFormat="1" x14ac:dyDescent="0.2"/>
    <row r="1191" s="75" customFormat="1" x14ac:dyDescent="0.2"/>
    <row r="1192" s="75" customFormat="1" x14ac:dyDescent="0.2"/>
    <row r="1193" s="75" customFormat="1" x14ac:dyDescent="0.2"/>
    <row r="1194" s="75" customFormat="1" x14ac:dyDescent="0.2"/>
    <row r="1195" s="75" customFormat="1" x14ac:dyDescent="0.2"/>
    <row r="1196" s="75" customFormat="1" x14ac:dyDescent="0.2"/>
    <row r="1197" s="75" customFormat="1" x14ac:dyDescent="0.2"/>
    <row r="1198" s="75" customFormat="1" x14ac:dyDescent="0.2"/>
    <row r="1199" s="75" customFormat="1" x14ac:dyDescent="0.2"/>
    <row r="1200" s="75" customFormat="1" x14ac:dyDescent="0.2"/>
    <row r="1201" s="75" customFormat="1" x14ac:dyDescent="0.2"/>
    <row r="1202" s="75" customFormat="1" x14ac:dyDescent="0.2"/>
    <row r="1203" s="75" customFormat="1" x14ac:dyDescent="0.2"/>
    <row r="1204" s="75" customFormat="1" x14ac:dyDescent="0.2"/>
    <row r="1205" s="75" customFormat="1" x14ac:dyDescent="0.2"/>
    <row r="1206" s="75" customFormat="1" x14ac:dyDescent="0.2"/>
    <row r="1207" s="75" customFormat="1" x14ac:dyDescent="0.2"/>
    <row r="1208" s="75" customFormat="1" x14ac:dyDescent="0.2"/>
    <row r="1209" s="75" customFormat="1" x14ac:dyDescent="0.2"/>
    <row r="1210" s="75" customFormat="1" x14ac:dyDescent="0.2"/>
    <row r="1211" s="75" customFormat="1" x14ac:dyDescent="0.2"/>
    <row r="1212" s="75" customFormat="1" x14ac:dyDescent="0.2"/>
    <row r="1213" s="75" customFormat="1" x14ac:dyDescent="0.2"/>
    <row r="1214" s="75" customFormat="1" x14ac:dyDescent="0.2"/>
    <row r="1215" s="75" customFormat="1" x14ac:dyDescent="0.2"/>
    <row r="1216" s="75" customFormat="1" x14ac:dyDescent="0.2"/>
    <row r="1217" s="75" customFormat="1" x14ac:dyDescent="0.2"/>
    <row r="1218" s="75" customFormat="1" x14ac:dyDescent="0.2"/>
    <row r="1219" s="75" customFormat="1" x14ac:dyDescent="0.2"/>
    <row r="1220" s="75" customFormat="1" x14ac:dyDescent="0.2"/>
    <row r="1221" s="75" customFormat="1" x14ac:dyDescent="0.2"/>
    <row r="1222" s="75" customFormat="1" x14ac:dyDescent="0.2"/>
    <row r="1223" s="75" customFormat="1" x14ac:dyDescent="0.2"/>
    <row r="1224" s="75" customFormat="1" x14ac:dyDescent="0.2"/>
    <row r="1225" s="75" customFormat="1" x14ac:dyDescent="0.2"/>
    <row r="1226" s="75" customFormat="1" x14ac:dyDescent="0.2"/>
    <row r="1227" s="75" customFormat="1" x14ac:dyDescent="0.2"/>
    <row r="1228" s="75" customFormat="1" x14ac:dyDescent="0.2"/>
    <row r="1229" s="75" customFormat="1" x14ac:dyDescent="0.2"/>
    <row r="1230" s="75" customFormat="1" x14ac:dyDescent="0.2"/>
    <row r="1231" s="75" customFormat="1" x14ac:dyDescent="0.2"/>
    <row r="1232" s="75" customFormat="1" x14ac:dyDescent="0.2"/>
    <row r="1233" s="75" customFormat="1" x14ac:dyDescent="0.2"/>
    <row r="1234" s="75" customFormat="1" x14ac:dyDescent="0.2"/>
    <row r="1235" s="75" customFormat="1" x14ac:dyDescent="0.2"/>
    <row r="1236" s="75" customFormat="1" x14ac:dyDescent="0.2"/>
    <row r="1237" s="75" customFormat="1" x14ac:dyDescent="0.2"/>
    <row r="1238" s="75" customFormat="1" x14ac:dyDescent="0.2"/>
    <row r="1239" s="75" customFormat="1" x14ac:dyDescent="0.2"/>
    <row r="1240" s="75" customFormat="1" x14ac:dyDescent="0.2"/>
    <row r="1241" s="75" customFormat="1" x14ac:dyDescent="0.2"/>
    <row r="1242" s="75" customFormat="1" x14ac:dyDescent="0.2"/>
    <row r="1243" s="75" customFormat="1" x14ac:dyDescent="0.2"/>
    <row r="1244" s="75" customFormat="1" x14ac:dyDescent="0.2"/>
    <row r="1245" s="75" customFormat="1" x14ac:dyDescent="0.2"/>
    <row r="1246" s="75" customFormat="1" x14ac:dyDescent="0.2"/>
    <row r="1247" s="75" customFormat="1" x14ac:dyDescent="0.2"/>
    <row r="1248" s="75" customFormat="1" x14ac:dyDescent="0.2"/>
    <row r="1249" s="75" customFormat="1" x14ac:dyDescent="0.2"/>
    <row r="1250" s="75" customFormat="1" x14ac:dyDescent="0.2"/>
    <row r="1251" s="75" customFormat="1" x14ac:dyDescent="0.2"/>
    <row r="1252" s="75" customFormat="1" x14ac:dyDescent="0.2"/>
    <row r="1253" s="75" customFormat="1" x14ac:dyDescent="0.2"/>
    <row r="1254" s="75" customFormat="1" x14ac:dyDescent="0.2"/>
    <row r="1255" s="75" customFormat="1" x14ac:dyDescent="0.2"/>
    <row r="1256" s="75" customFormat="1" x14ac:dyDescent="0.2"/>
    <row r="1257" s="75" customFormat="1" x14ac:dyDescent="0.2"/>
    <row r="1258" s="75" customFormat="1" x14ac:dyDescent="0.2"/>
    <row r="1259" s="75" customFormat="1" x14ac:dyDescent="0.2"/>
    <row r="1260" s="75" customFormat="1" x14ac:dyDescent="0.2"/>
    <row r="1261" s="75" customFormat="1" x14ac:dyDescent="0.2"/>
    <row r="1262" s="75" customFormat="1" x14ac:dyDescent="0.2"/>
    <row r="1263" s="75" customFormat="1" x14ac:dyDescent="0.2"/>
    <row r="1264" s="75" customFormat="1" x14ac:dyDescent="0.2"/>
    <row r="1265" spans="30:30" s="75" customFormat="1" x14ac:dyDescent="0.2"/>
    <row r="1266" spans="30:30" s="75" customFormat="1" x14ac:dyDescent="0.2"/>
    <row r="1267" spans="30:30" s="75" customFormat="1" x14ac:dyDescent="0.2"/>
    <row r="1268" spans="30:30" s="75" customFormat="1" x14ac:dyDescent="0.2"/>
    <row r="1269" spans="30:30" s="75" customFormat="1" x14ac:dyDescent="0.2">
      <c r="AD1269" s="125"/>
    </row>
    <row r="1270" spans="30:30" s="75" customFormat="1" x14ac:dyDescent="0.2">
      <c r="AD1270" s="125"/>
    </row>
    <row r="1271" spans="30:30" s="75" customFormat="1" x14ac:dyDescent="0.2">
      <c r="AD1271" s="125"/>
    </row>
    <row r="1272" spans="30:30" s="75" customFormat="1" x14ac:dyDescent="0.2">
      <c r="AD1272" s="125"/>
    </row>
    <row r="1273" spans="30:30" s="75" customFormat="1" x14ac:dyDescent="0.2">
      <c r="AD1273" s="125"/>
    </row>
    <row r="1274" spans="30:30" s="75" customFormat="1" x14ac:dyDescent="0.2">
      <c r="AD1274" s="125"/>
    </row>
    <row r="1275" spans="30:30" s="75" customFormat="1" x14ac:dyDescent="0.2">
      <c r="AD1275" s="125"/>
    </row>
    <row r="1276" spans="30:30" s="75" customFormat="1" x14ac:dyDescent="0.2">
      <c r="AD1276" s="125"/>
    </row>
    <row r="1277" spans="30:30" s="75" customFormat="1" x14ac:dyDescent="0.2">
      <c r="AD1277" s="125"/>
    </row>
    <row r="1278" spans="30:30" s="75" customFormat="1" x14ac:dyDescent="0.2">
      <c r="AD1278" s="125"/>
    </row>
    <row r="1279" spans="30:30" s="75" customFormat="1" x14ac:dyDescent="0.2">
      <c r="AD1279" s="125"/>
    </row>
    <row r="1280" spans="30:30" s="75" customFormat="1" x14ac:dyDescent="0.2">
      <c r="AD1280" s="125"/>
    </row>
    <row r="1281" spans="30:30" s="75" customFormat="1" x14ac:dyDescent="0.2">
      <c r="AD1281" s="125"/>
    </row>
    <row r="1282" spans="30:30" s="75" customFormat="1" x14ac:dyDescent="0.2">
      <c r="AD1282" s="125"/>
    </row>
    <row r="1283" spans="30:30" s="75" customFormat="1" x14ac:dyDescent="0.2">
      <c r="AD1283" s="125"/>
    </row>
    <row r="1284" spans="30:30" s="75" customFormat="1" x14ac:dyDescent="0.2">
      <c r="AD1284" s="125"/>
    </row>
    <row r="1285" spans="30:30" s="75" customFormat="1" x14ac:dyDescent="0.2">
      <c r="AD1285" s="125"/>
    </row>
    <row r="1286" spans="30:30" s="75" customFormat="1" x14ac:dyDescent="0.2">
      <c r="AD1286" s="125"/>
    </row>
    <row r="1287" spans="30:30" s="75" customFormat="1" x14ac:dyDescent="0.2">
      <c r="AD1287" s="125"/>
    </row>
    <row r="1288" spans="30:30" s="75" customFormat="1" x14ac:dyDescent="0.2">
      <c r="AD1288" s="125"/>
    </row>
    <row r="1289" spans="30:30" s="75" customFormat="1" x14ac:dyDescent="0.2">
      <c r="AD1289" s="125"/>
    </row>
    <row r="1290" spans="30:30" s="75" customFormat="1" x14ac:dyDescent="0.2">
      <c r="AD1290" s="125"/>
    </row>
    <row r="1291" spans="30:30" s="75" customFormat="1" x14ac:dyDescent="0.2">
      <c r="AD1291" s="125"/>
    </row>
    <row r="1292" spans="30:30" s="75" customFormat="1" x14ac:dyDescent="0.2">
      <c r="AD1292" s="125"/>
    </row>
    <row r="1293" spans="30:30" s="75" customFormat="1" x14ac:dyDescent="0.2">
      <c r="AD1293" s="125"/>
    </row>
    <row r="1294" spans="30:30" s="75" customFormat="1" x14ac:dyDescent="0.2">
      <c r="AD1294" s="125"/>
    </row>
    <row r="1295" spans="30:30" s="75" customFormat="1" x14ac:dyDescent="0.2">
      <c r="AD1295" s="125"/>
    </row>
    <row r="1296" spans="30:30" s="75" customFormat="1" x14ac:dyDescent="0.2">
      <c r="AD1296" s="125"/>
    </row>
    <row r="1297" spans="30:30" s="75" customFormat="1" x14ac:dyDescent="0.2">
      <c r="AD1297" s="125"/>
    </row>
    <row r="1298" spans="30:30" s="75" customFormat="1" x14ac:dyDescent="0.2">
      <c r="AD1298" s="125"/>
    </row>
    <row r="1299" spans="30:30" s="75" customFormat="1" x14ac:dyDescent="0.2">
      <c r="AD1299" s="125"/>
    </row>
    <row r="1300" spans="30:30" s="75" customFormat="1" x14ac:dyDescent="0.2">
      <c r="AD1300" s="125"/>
    </row>
    <row r="1301" spans="30:30" s="75" customFormat="1" x14ac:dyDescent="0.2">
      <c r="AD1301" s="125"/>
    </row>
    <row r="1302" spans="30:30" s="75" customFormat="1" x14ac:dyDescent="0.2">
      <c r="AD1302" s="125"/>
    </row>
    <row r="1303" spans="30:30" s="75" customFormat="1" x14ac:dyDescent="0.2">
      <c r="AD1303" s="125"/>
    </row>
    <row r="1304" spans="30:30" s="75" customFormat="1" x14ac:dyDescent="0.2">
      <c r="AD1304" s="125"/>
    </row>
    <row r="1305" spans="30:30" s="75" customFormat="1" x14ac:dyDescent="0.2">
      <c r="AD1305" s="125"/>
    </row>
    <row r="1306" spans="30:30" s="75" customFormat="1" x14ac:dyDescent="0.2">
      <c r="AD1306" s="125"/>
    </row>
    <row r="1307" spans="30:30" s="75" customFormat="1" x14ac:dyDescent="0.2">
      <c r="AD1307" s="125"/>
    </row>
    <row r="1308" spans="30:30" s="75" customFormat="1" x14ac:dyDescent="0.2">
      <c r="AD1308" s="125"/>
    </row>
    <row r="1309" spans="30:30" s="75" customFormat="1" x14ac:dyDescent="0.2">
      <c r="AD1309" s="125"/>
    </row>
    <row r="1310" spans="30:30" s="75" customFormat="1" x14ac:dyDescent="0.2">
      <c r="AD1310" s="125"/>
    </row>
    <row r="1311" spans="30:30" s="75" customFormat="1" x14ac:dyDescent="0.2">
      <c r="AD1311" s="125"/>
    </row>
    <row r="1312" spans="30:30" s="75" customFormat="1" x14ac:dyDescent="0.2">
      <c r="AD1312" s="125"/>
    </row>
    <row r="1313" spans="30:30" s="75" customFormat="1" x14ac:dyDescent="0.2">
      <c r="AD1313" s="125"/>
    </row>
    <row r="1314" spans="30:30" s="75" customFormat="1" x14ac:dyDescent="0.2">
      <c r="AD1314" s="125"/>
    </row>
    <row r="1315" spans="30:30" s="75" customFormat="1" x14ac:dyDescent="0.2">
      <c r="AD1315" s="125"/>
    </row>
    <row r="1316" spans="30:30" s="75" customFormat="1" x14ac:dyDescent="0.2">
      <c r="AD1316" s="125"/>
    </row>
    <row r="1317" spans="30:30" s="75" customFormat="1" x14ac:dyDescent="0.2">
      <c r="AD1317" s="125"/>
    </row>
    <row r="1318" spans="30:30" s="75" customFormat="1" x14ac:dyDescent="0.2">
      <c r="AD1318" s="125"/>
    </row>
    <row r="1319" spans="30:30" s="75" customFormat="1" x14ac:dyDescent="0.2">
      <c r="AD1319" s="125"/>
    </row>
    <row r="1320" spans="30:30" s="75" customFormat="1" x14ac:dyDescent="0.2">
      <c r="AD1320" s="125"/>
    </row>
    <row r="1321" spans="30:30" s="75" customFormat="1" x14ac:dyDescent="0.2">
      <c r="AD1321" s="125"/>
    </row>
    <row r="1322" spans="30:30" s="75" customFormat="1" x14ac:dyDescent="0.2">
      <c r="AD1322" s="125"/>
    </row>
    <row r="1323" spans="30:30" s="75" customFormat="1" x14ac:dyDescent="0.2">
      <c r="AD1323" s="125"/>
    </row>
    <row r="1324" spans="30:30" s="75" customFormat="1" x14ac:dyDescent="0.2">
      <c r="AD1324" s="125"/>
    </row>
    <row r="1325" spans="30:30" s="75" customFormat="1" x14ac:dyDescent="0.2">
      <c r="AD1325" s="125"/>
    </row>
    <row r="1326" spans="30:30" s="75" customFormat="1" x14ac:dyDescent="0.2">
      <c r="AD1326" s="125"/>
    </row>
    <row r="1327" spans="30:30" s="75" customFormat="1" x14ac:dyDescent="0.2">
      <c r="AD1327" s="125"/>
    </row>
    <row r="1328" spans="30:30" s="75" customFormat="1" x14ac:dyDescent="0.2">
      <c r="AD1328" s="125"/>
    </row>
    <row r="1329" spans="30:30" s="75" customFormat="1" x14ac:dyDescent="0.2">
      <c r="AD1329" s="125"/>
    </row>
    <row r="1330" spans="30:30" s="75" customFormat="1" x14ac:dyDescent="0.2">
      <c r="AD1330" s="125"/>
    </row>
    <row r="1331" spans="30:30" s="75" customFormat="1" x14ac:dyDescent="0.2">
      <c r="AD1331" s="125"/>
    </row>
    <row r="1332" spans="30:30" s="75" customFormat="1" x14ac:dyDescent="0.2">
      <c r="AD1332" s="125"/>
    </row>
    <row r="1333" spans="30:30" s="75" customFormat="1" x14ac:dyDescent="0.2">
      <c r="AD1333" s="125"/>
    </row>
    <row r="1334" spans="30:30" s="75" customFormat="1" x14ac:dyDescent="0.2">
      <c r="AD1334" s="125"/>
    </row>
    <row r="1335" spans="30:30" s="75" customFormat="1" x14ac:dyDescent="0.2">
      <c r="AD1335" s="125"/>
    </row>
    <row r="1336" spans="30:30" s="75" customFormat="1" x14ac:dyDescent="0.2">
      <c r="AD1336" s="125"/>
    </row>
    <row r="1337" spans="30:30" s="75" customFormat="1" x14ac:dyDescent="0.2">
      <c r="AD1337" s="125"/>
    </row>
    <row r="1338" spans="30:30" s="75" customFormat="1" x14ac:dyDescent="0.2">
      <c r="AD1338" s="125"/>
    </row>
    <row r="1339" spans="30:30" s="75" customFormat="1" x14ac:dyDescent="0.2">
      <c r="AD1339" s="125"/>
    </row>
    <row r="1340" spans="30:30" s="75" customFormat="1" x14ac:dyDescent="0.2">
      <c r="AD1340" s="125"/>
    </row>
    <row r="1341" spans="30:30" s="75" customFormat="1" x14ac:dyDescent="0.2">
      <c r="AD1341" s="125"/>
    </row>
    <row r="1342" spans="30:30" s="75" customFormat="1" x14ac:dyDescent="0.2">
      <c r="AD1342" s="125"/>
    </row>
    <row r="1343" spans="30:30" s="75" customFormat="1" x14ac:dyDescent="0.2">
      <c r="AD1343" s="125"/>
    </row>
    <row r="1344" spans="30:30" s="75" customFormat="1" x14ac:dyDescent="0.2">
      <c r="AD1344" s="125"/>
    </row>
    <row r="1345" spans="30:30" s="75" customFormat="1" x14ac:dyDescent="0.2">
      <c r="AD1345" s="125"/>
    </row>
    <row r="1346" spans="30:30" s="75" customFormat="1" x14ac:dyDescent="0.2">
      <c r="AD1346" s="125"/>
    </row>
    <row r="1347" spans="30:30" s="75" customFormat="1" x14ac:dyDescent="0.2">
      <c r="AD1347" s="125"/>
    </row>
    <row r="1348" spans="30:30" s="75" customFormat="1" x14ac:dyDescent="0.2">
      <c r="AD1348" s="125"/>
    </row>
    <row r="1349" spans="30:30" s="75" customFormat="1" x14ac:dyDescent="0.2">
      <c r="AD1349" s="125"/>
    </row>
    <row r="1350" spans="30:30" s="75" customFormat="1" x14ac:dyDescent="0.2">
      <c r="AD1350" s="125"/>
    </row>
    <row r="1351" spans="30:30" s="75" customFormat="1" x14ac:dyDescent="0.2">
      <c r="AD1351" s="125"/>
    </row>
    <row r="1352" spans="30:30" s="75" customFormat="1" x14ac:dyDescent="0.2">
      <c r="AD1352" s="125"/>
    </row>
    <row r="1353" spans="30:30" s="75" customFormat="1" x14ac:dyDescent="0.2">
      <c r="AD1353" s="125"/>
    </row>
    <row r="1354" spans="30:30" s="75" customFormat="1" x14ac:dyDescent="0.2">
      <c r="AD1354" s="125"/>
    </row>
    <row r="1355" spans="30:30" s="75" customFormat="1" x14ac:dyDescent="0.2">
      <c r="AD1355" s="125"/>
    </row>
    <row r="1356" spans="30:30" s="75" customFormat="1" x14ac:dyDescent="0.2">
      <c r="AD1356" s="125"/>
    </row>
    <row r="1357" spans="30:30" s="75" customFormat="1" x14ac:dyDescent="0.2">
      <c r="AD1357" s="125"/>
    </row>
    <row r="1358" spans="30:30" s="75" customFormat="1" x14ac:dyDescent="0.2">
      <c r="AD1358" s="125"/>
    </row>
    <row r="1359" spans="30:30" s="75" customFormat="1" x14ac:dyDescent="0.2">
      <c r="AD1359" s="125"/>
    </row>
    <row r="1360" spans="30:30" s="75" customFormat="1" x14ac:dyDescent="0.2">
      <c r="AD1360" s="125"/>
    </row>
    <row r="1361" spans="30:30" s="75" customFormat="1" x14ac:dyDescent="0.2">
      <c r="AD1361" s="125"/>
    </row>
    <row r="1362" spans="30:30" s="75" customFormat="1" x14ac:dyDescent="0.2">
      <c r="AD1362" s="125"/>
    </row>
    <row r="1363" spans="30:30" s="75" customFormat="1" x14ac:dyDescent="0.2">
      <c r="AD1363" s="125"/>
    </row>
    <row r="1364" spans="30:30" s="75" customFormat="1" x14ac:dyDescent="0.2">
      <c r="AD1364" s="125"/>
    </row>
    <row r="1365" spans="30:30" s="75" customFormat="1" x14ac:dyDescent="0.2">
      <c r="AD1365" s="125"/>
    </row>
    <row r="1366" spans="30:30" s="75" customFormat="1" x14ac:dyDescent="0.2">
      <c r="AD1366" s="125"/>
    </row>
    <row r="1367" spans="30:30" s="75" customFormat="1" x14ac:dyDescent="0.2">
      <c r="AD1367" s="125"/>
    </row>
    <row r="1368" spans="30:30" s="75" customFormat="1" x14ac:dyDescent="0.2">
      <c r="AD1368" s="125"/>
    </row>
    <row r="1369" spans="30:30" s="75" customFormat="1" x14ac:dyDescent="0.2">
      <c r="AD1369" s="125"/>
    </row>
    <row r="1370" spans="30:30" s="75" customFormat="1" x14ac:dyDescent="0.2">
      <c r="AD1370" s="125"/>
    </row>
    <row r="1371" spans="30:30" s="75" customFormat="1" x14ac:dyDescent="0.2">
      <c r="AD1371" s="125"/>
    </row>
    <row r="1372" spans="30:30" s="75" customFormat="1" x14ac:dyDescent="0.2">
      <c r="AD1372" s="125"/>
    </row>
    <row r="1373" spans="30:30" s="75" customFormat="1" x14ac:dyDescent="0.2">
      <c r="AD1373" s="125"/>
    </row>
    <row r="1374" spans="30:30" s="75" customFormat="1" x14ac:dyDescent="0.2">
      <c r="AD1374" s="125"/>
    </row>
    <row r="1375" spans="30:30" s="75" customFormat="1" x14ac:dyDescent="0.2">
      <c r="AD1375" s="125"/>
    </row>
    <row r="1376" spans="30:30" s="75" customFormat="1" x14ac:dyDescent="0.2">
      <c r="AD1376" s="125"/>
    </row>
    <row r="1377" spans="30:30" s="75" customFormat="1" x14ac:dyDescent="0.2">
      <c r="AD1377" s="125"/>
    </row>
    <row r="1378" spans="30:30" s="75" customFormat="1" x14ac:dyDescent="0.2">
      <c r="AD1378" s="125"/>
    </row>
    <row r="1379" spans="30:30" s="75" customFormat="1" x14ac:dyDescent="0.2">
      <c r="AD1379" s="125"/>
    </row>
    <row r="1380" spans="30:30" s="75" customFormat="1" x14ac:dyDescent="0.2">
      <c r="AD1380" s="125"/>
    </row>
    <row r="1381" spans="30:30" s="75" customFormat="1" x14ac:dyDescent="0.2">
      <c r="AD1381" s="125"/>
    </row>
    <row r="1382" spans="30:30" s="75" customFormat="1" x14ac:dyDescent="0.2">
      <c r="AD1382" s="125"/>
    </row>
    <row r="1383" spans="30:30" s="75" customFormat="1" x14ac:dyDescent="0.2">
      <c r="AD1383" s="125"/>
    </row>
    <row r="1384" spans="30:30" s="75" customFormat="1" x14ac:dyDescent="0.2">
      <c r="AD1384" s="125"/>
    </row>
    <row r="1385" spans="30:30" s="75" customFormat="1" x14ac:dyDescent="0.2">
      <c r="AD1385" s="125"/>
    </row>
    <row r="1386" spans="30:30" s="75" customFormat="1" x14ac:dyDescent="0.2">
      <c r="AD1386" s="125"/>
    </row>
    <row r="1387" spans="30:30" s="75" customFormat="1" x14ac:dyDescent="0.2">
      <c r="AD1387" s="125"/>
    </row>
    <row r="1388" spans="30:30" s="75" customFormat="1" x14ac:dyDescent="0.2">
      <c r="AD1388" s="125"/>
    </row>
    <row r="1389" spans="30:30" s="75" customFormat="1" x14ac:dyDescent="0.2">
      <c r="AD1389" s="125"/>
    </row>
    <row r="1390" spans="30:30" s="75" customFormat="1" x14ac:dyDescent="0.2">
      <c r="AD1390" s="125"/>
    </row>
    <row r="1391" spans="30:30" s="75" customFormat="1" x14ac:dyDescent="0.2">
      <c r="AD1391" s="125"/>
    </row>
    <row r="1392" spans="30:30" s="75" customFormat="1" x14ac:dyDescent="0.2">
      <c r="AD1392" s="125"/>
    </row>
    <row r="1393" spans="30:30" s="75" customFormat="1" x14ac:dyDescent="0.2">
      <c r="AD1393" s="125"/>
    </row>
    <row r="1394" spans="30:30" s="75" customFormat="1" x14ac:dyDescent="0.2">
      <c r="AD1394" s="125"/>
    </row>
    <row r="1395" spans="30:30" s="75" customFormat="1" x14ac:dyDescent="0.2">
      <c r="AD1395" s="125"/>
    </row>
    <row r="1396" spans="30:30" s="75" customFormat="1" x14ac:dyDescent="0.2">
      <c r="AD1396" s="125"/>
    </row>
    <row r="1397" spans="30:30" s="75" customFormat="1" x14ac:dyDescent="0.2">
      <c r="AD1397" s="125"/>
    </row>
    <row r="1398" spans="30:30" s="75" customFormat="1" x14ac:dyDescent="0.2">
      <c r="AD1398" s="125"/>
    </row>
    <row r="1399" spans="30:30" s="75" customFormat="1" x14ac:dyDescent="0.2">
      <c r="AD1399" s="125"/>
    </row>
    <row r="1400" spans="30:30" s="75" customFormat="1" x14ac:dyDescent="0.2">
      <c r="AD1400" s="125"/>
    </row>
    <row r="1401" spans="30:30" s="75" customFormat="1" x14ac:dyDescent="0.2">
      <c r="AD1401" s="125"/>
    </row>
    <row r="1402" spans="30:30" s="75" customFormat="1" x14ac:dyDescent="0.2">
      <c r="AD1402" s="125"/>
    </row>
    <row r="1403" spans="30:30" s="75" customFormat="1" x14ac:dyDescent="0.2">
      <c r="AD1403" s="125"/>
    </row>
    <row r="1404" spans="30:30" s="75" customFormat="1" x14ac:dyDescent="0.2">
      <c r="AD1404" s="125"/>
    </row>
    <row r="1405" spans="30:30" s="75" customFormat="1" x14ac:dyDescent="0.2">
      <c r="AD1405" s="125"/>
    </row>
    <row r="1406" spans="30:30" s="75" customFormat="1" x14ac:dyDescent="0.2">
      <c r="AD1406" s="125"/>
    </row>
    <row r="1407" spans="30:30" s="75" customFormat="1" x14ac:dyDescent="0.2">
      <c r="AD1407" s="125"/>
    </row>
    <row r="1408" spans="30:30" s="75" customFormat="1" x14ac:dyDescent="0.2">
      <c r="AD1408" s="125"/>
    </row>
    <row r="1409" spans="30:30" s="75" customFormat="1" x14ac:dyDescent="0.2">
      <c r="AD1409" s="125"/>
    </row>
    <row r="1410" spans="30:30" s="75" customFormat="1" x14ac:dyDescent="0.2">
      <c r="AD1410" s="125"/>
    </row>
    <row r="1411" spans="30:30" s="75" customFormat="1" x14ac:dyDescent="0.2">
      <c r="AD1411" s="125"/>
    </row>
    <row r="1412" spans="30:30" s="75" customFormat="1" x14ac:dyDescent="0.2">
      <c r="AD1412" s="125"/>
    </row>
    <row r="1413" spans="30:30" s="75" customFormat="1" x14ac:dyDescent="0.2">
      <c r="AD1413" s="125"/>
    </row>
    <row r="1414" spans="30:30" s="75" customFormat="1" x14ac:dyDescent="0.2">
      <c r="AD1414" s="125"/>
    </row>
    <row r="1415" spans="30:30" s="75" customFormat="1" x14ac:dyDescent="0.2">
      <c r="AD1415" s="125"/>
    </row>
    <row r="1416" spans="30:30" s="75" customFormat="1" x14ac:dyDescent="0.2">
      <c r="AD1416" s="125"/>
    </row>
    <row r="1417" spans="30:30" s="75" customFormat="1" x14ac:dyDescent="0.2">
      <c r="AD1417" s="125"/>
    </row>
    <row r="1418" spans="30:30" s="75" customFormat="1" x14ac:dyDescent="0.2">
      <c r="AD1418" s="125"/>
    </row>
    <row r="1419" spans="30:30" s="75" customFormat="1" x14ac:dyDescent="0.2">
      <c r="AD1419" s="125"/>
    </row>
    <row r="1420" spans="30:30" s="75" customFormat="1" x14ac:dyDescent="0.2">
      <c r="AD1420" s="125"/>
    </row>
    <row r="1421" spans="30:30" s="75" customFormat="1" x14ac:dyDescent="0.2">
      <c r="AD1421" s="125"/>
    </row>
    <row r="1422" spans="30:30" s="75" customFormat="1" x14ac:dyDescent="0.2">
      <c r="AD1422" s="125"/>
    </row>
    <row r="1423" spans="30:30" s="75" customFormat="1" x14ac:dyDescent="0.2">
      <c r="AD1423" s="125"/>
    </row>
    <row r="1424" spans="30:30" s="75" customFormat="1" x14ac:dyDescent="0.2">
      <c r="AD1424" s="125"/>
    </row>
    <row r="1425" spans="30:30" s="75" customFormat="1" x14ac:dyDescent="0.2">
      <c r="AD1425" s="125"/>
    </row>
    <row r="1426" spans="30:30" s="75" customFormat="1" x14ac:dyDescent="0.2">
      <c r="AD1426" s="125"/>
    </row>
    <row r="1427" spans="30:30" s="75" customFormat="1" x14ac:dyDescent="0.2">
      <c r="AD1427" s="125"/>
    </row>
    <row r="1428" spans="30:30" s="75" customFormat="1" x14ac:dyDescent="0.2">
      <c r="AD1428" s="125"/>
    </row>
    <row r="1429" spans="30:30" s="75" customFormat="1" x14ac:dyDescent="0.2">
      <c r="AD1429" s="125"/>
    </row>
    <row r="1430" spans="30:30" s="75" customFormat="1" x14ac:dyDescent="0.2">
      <c r="AD1430" s="125"/>
    </row>
    <row r="1431" spans="30:30" s="75" customFormat="1" x14ac:dyDescent="0.2">
      <c r="AD1431" s="125"/>
    </row>
    <row r="1432" spans="30:30" s="75" customFormat="1" x14ac:dyDescent="0.2">
      <c r="AD1432" s="125"/>
    </row>
    <row r="1433" spans="30:30" s="75" customFormat="1" x14ac:dyDescent="0.2">
      <c r="AD1433" s="125"/>
    </row>
    <row r="1434" spans="30:30" s="75" customFormat="1" x14ac:dyDescent="0.2">
      <c r="AD1434" s="125"/>
    </row>
    <row r="1435" spans="30:30" s="75" customFormat="1" x14ac:dyDescent="0.2">
      <c r="AD1435" s="125"/>
    </row>
    <row r="1436" spans="30:30" s="75" customFormat="1" x14ac:dyDescent="0.2">
      <c r="AD1436" s="125"/>
    </row>
    <row r="1437" spans="30:30" s="75" customFormat="1" x14ac:dyDescent="0.2">
      <c r="AD1437" s="125"/>
    </row>
    <row r="1438" spans="30:30" s="75" customFormat="1" x14ac:dyDescent="0.2">
      <c r="AD1438" s="125"/>
    </row>
    <row r="1439" spans="30:30" s="75" customFormat="1" x14ac:dyDescent="0.2">
      <c r="AD1439" s="125"/>
    </row>
    <row r="1440" spans="30:30" s="75" customFormat="1" x14ac:dyDescent="0.2">
      <c r="AD1440" s="125"/>
    </row>
    <row r="1441" spans="30:30" s="75" customFormat="1" x14ac:dyDescent="0.2">
      <c r="AD1441" s="125"/>
    </row>
    <row r="1442" spans="30:30" s="75" customFormat="1" x14ac:dyDescent="0.2">
      <c r="AD1442" s="125"/>
    </row>
    <row r="1443" spans="30:30" s="75" customFormat="1" x14ac:dyDescent="0.2">
      <c r="AD1443" s="125"/>
    </row>
    <row r="1444" spans="30:30" s="75" customFormat="1" x14ac:dyDescent="0.2">
      <c r="AD1444" s="125"/>
    </row>
    <row r="1445" spans="30:30" s="75" customFormat="1" x14ac:dyDescent="0.2">
      <c r="AD1445" s="125"/>
    </row>
    <row r="1446" spans="30:30" s="75" customFormat="1" x14ac:dyDescent="0.2">
      <c r="AD1446" s="125"/>
    </row>
    <row r="1447" spans="30:30" s="75" customFormat="1" x14ac:dyDescent="0.2">
      <c r="AD1447" s="125"/>
    </row>
    <row r="1448" spans="30:30" s="75" customFormat="1" x14ac:dyDescent="0.2">
      <c r="AD1448" s="125"/>
    </row>
    <row r="1449" spans="30:30" s="75" customFormat="1" x14ac:dyDescent="0.2">
      <c r="AD1449" s="125"/>
    </row>
    <row r="1450" spans="30:30" s="75" customFormat="1" x14ac:dyDescent="0.2">
      <c r="AD1450" s="125"/>
    </row>
    <row r="1451" spans="30:30" s="75" customFormat="1" x14ac:dyDescent="0.2">
      <c r="AD1451" s="125"/>
    </row>
    <row r="1452" spans="30:30" s="75" customFormat="1" x14ac:dyDescent="0.2">
      <c r="AD1452" s="125"/>
    </row>
    <row r="1453" spans="30:30" s="75" customFormat="1" x14ac:dyDescent="0.2">
      <c r="AD1453" s="125"/>
    </row>
    <row r="1454" spans="30:30" s="75" customFormat="1" x14ac:dyDescent="0.2">
      <c r="AD1454" s="125"/>
    </row>
    <row r="1455" spans="30:30" s="75" customFormat="1" x14ac:dyDescent="0.2">
      <c r="AD1455" s="125"/>
    </row>
    <row r="1456" spans="30:30" s="75" customFormat="1" x14ac:dyDescent="0.2">
      <c r="AD1456" s="125"/>
    </row>
    <row r="1457" spans="30:30" s="75" customFormat="1" x14ac:dyDescent="0.2">
      <c r="AD1457" s="125"/>
    </row>
    <row r="1458" spans="30:30" s="75" customFormat="1" x14ac:dyDescent="0.2">
      <c r="AD1458" s="125"/>
    </row>
    <row r="1459" spans="30:30" s="75" customFormat="1" x14ac:dyDescent="0.2">
      <c r="AD1459" s="125"/>
    </row>
    <row r="1460" spans="30:30" s="75" customFormat="1" x14ac:dyDescent="0.2">
      <c r="AD1460" s="125"/>
    </row>
    <row r="1461" spans="30:30" s="75" customFormat="1" x14ac:dyDescent="0.2">
      <c r="AD1461" s="125"/>
    </row>
    <row r="1462" spans="30:30" s="75" customFormat="1" x14ac:dyDescent="0.2">
      <c r="AD1462" s="125"/>
    </row>
    <row r="1463" spans="30:30" s="75" customFormat="1" x14ac:dyDescent="0.2">
      <c r="AD1463" s="125"/>
    </row>
    <row r="1464" spans="30:30" s="75" customFormat="1" x14ac:dyDescent="0.2">
      <c r="AD1464" s="125"/>
    </row>
    <row r="1465" spans="30:30" s="75" customFormat="1" x14ac:dyDescent="0.2">
      <c r="AD1465" s="125"/>
    </row>
    <row r="1466" spans="30:30" s="75" customFormat="1" x14ac:dyDescent="0.2">
      <c r="AD1466" s="125"/>
    </row>
    <row r="1467" spans="30:30" s="75" customFormat="1" x14ac:dyDescent="0.2">
      <c r="AD1467" s="125"/>
    </row>
    <row r="1468" spans="30:30" s="75" customFormat="1" x14ac:dyDescent="0.2">
      <c r="AD1468" s="125"/>
    </row>
    <row r="1469" spans="30:30" s="75" customFormat="1" x14ac:dyDescent="0.2">
      <c r="AD1469" s="125"/>
    </row>
    <row r="1470" spans="30:30" s="75" customFormat="1" x14ac:dyDescent="0.2">
      <c r="AD1470" s="125"/>
    </row>
    <row r="1471" spans="30:30" s="75" customFormat="1" x14ac:dyDescent="0.2">
      <c r="AD1471" s="125"/>
    </row>
    <row r="1472" spans="30:30" s="75" customFormat="1" x14ac:dyDescent="0.2">
      <c r="AD1472" s="125"/>
    </row>
    <row r="1473" spans="30:30" s="75" customFormat="1" x14ac:dyDescent="0.2">
      <c r="AD1473" s="125"/>
    </row>
    <row r="1474" spans="30:30" s="75" customFormat="1" x14ac:dyDescent="0.2">
      <c r="AD1474" s="125"/>
    </row>
    <row r="1475" spans="30:30" s="75" customFormat="1" x14ac:dyDescent="0.2">
      <c r="AD1475" s="125"/>
    </row>
    <row r="1476" spans="30:30" s="75" customFormat="1" x14ac:dyDescent="0.2">
      <c r="AD1476" s="125"/>
    </row>
    <row r="1477" spans="30:30" s="75" customFormat="1" x14ac:dyDescent="0.2">
      <c r="AD1477" s="125"/>
    </row>
    <row r="1478" spans="30:30" s="75" customFormat="1" x14ac:dyDescent="0.2">
      <c r="AD1478" s="125"/>
    </row>
    <row r="1479" spans="30:30" s="75" customFormat="1" x14ac:dyDescent="0.2">
      <c r="AD1479" s="125"/>
    </row>
    <row r="1480" spans="30:30" s="75" customFormat="1" x14ac:dyDescent="0.2">
      <c r="AD1480" s="125"/>
    </row>
    <row r="1481" spans="30:30" s="75" customFormat="1" x14ac:dyDescent="0.2">
      <c r="AD1481" s="125"/>
    </row>
    <row r="1482" spans="30:30" s="75" customFormat="1" x14ac:dyDescent="0.2">
      <c r="AD1482" s="125"/>
    </row>
    <row r="1483" spans="30:30" s="75" customFormat="1" x14ac:dyDescent="0.2">
      <c r="AD1483" s="125"/>
    </row>
    <row r="1484" spans="30:30" s="75" customFormat="1" x14ac:dyDescent="0.2">
      <c r="AD1484" s="125"/>
    </row>
    <row r="1485" spans="30:30" s="75" customFormat="1" x14ac:dyDescent="0.2">
      <c r="AD1485" s="125"/>
    </row>
    <row r="1486" spans="30:30" s="75" customFormat="1" x14ac:dyDescent="0.2">
      <c r="AD1486" s="125"/>
    </row>
    <row r="1487" spans="30:30" s="75" customFormat="1" x14ac:dyDescent="0.2">
      <c r="AD1487" s="125"/>
    </row>
    <row r="1488" spans="30:30" s="75" customFormat="1" x14ac:dyDescent="0.2">
      <c r="AD1488" s="125"/>
    </row>
    <row r="1489" spans="30:30" s="75" customFormat="1" x14ac:dyDescent="0.2">
      <c r="AD1489" s="125"/>
    </row>
    <row r="1490" spans="30:30" s="75" customFormat="1" x14ac:dyDescent="0.2">
      <c r="AD1490" s="125"/>
    </row>
    <row r="1491" spans="30:30" s="75" customFormat="1" x14ac:dyDescent="0.2">
      <c r="AD1491" s="125"/>
    </row>
    <row r="1492" spans="30:30" s="75" customFormat="1" x14ac:dyDescent="0.2">
      <c r="AD1492" s="125"/>
    </row>
    <row r="1493" spans="30:30" s="75" customFormat="1" x14ac:dyDescent="0.2">
      <c r="AD1493" s="125"/>
    </row>
    <row r="1494" spans="30:30" s="75" customFormat="1" x14ac:dyDescent="0.2">
      <c r="AD1494" s="125"/>
    </row>
    <row r="1495" spans="30:30" s="75" customFormat="1" x14ac:dyDescent="0.2">
      <c r="AD1495" s="125"/>
    </row>
    <row r="1496" spans="30:30" s="75" customFormat="1" x14ac:dyDescent="0.2">
      <c r="AD1496" s="125"/>
    </row>
    <row r="1497" spans="30:30" s="75" customFormat="1" x14ac:dyDescent="0.2">
      <c r="AD1497" s="125"/>
    </row>
    <row r="1498" spans="30:30" s="75" customFormat="1" x14ac:dyDescent="0.2">
      <c r="AD1498" s="125"/>
    </row>
    <row r="1499" spans="30:30" s="75" customFormat="1" x14ac:dyDescent="0.2">
      <c r="AD1499" s="125"/>
    </row>
    <row r="1500" spans="30:30" s="75" customFormat="1" x14ac:dyDescent="0.2">
      <c r="AD1500" s="125"/>
    </row>
    <row r="1501" spans="30:30" s="75" customFormat="1" x14ac:dyDescent="0.2">
      <c r="AD1501" s="125"/>
    </row>
    <row r="1502" spans="30:30" s="75" customFormat="1" x14ac:dyDescent="0.2">
      <c r="AD1502" s="125"/>
    </row>
    <row r="1503" spans="30:30" s="75" customFormat="1" x14ac:dyDescent="0.2">
      <c r="AD1503" s="125"/>
    </row>
    <row r="1504" spans="30:30" s="75" customFormat="1" x14ac:dyDescent="0.2">
      <c r="AD1504" s="125"/>
    </row>
    <row r="1505" spans="30:30" s="75" customFormat="1" x14ac:dyDescent="0.2">
      <c r="AD1505" s="125"/>
    </row>
    <row r="1506" spans="30:30" s="75" customFormat="1" x14ac:dyDescent="0.2">
      <c r="AD1506" s="125"/>
    </row>
    <row r="1507" spans="30:30" s="75" customFormat="1" x14ac:dyDescent="0.2">
      <c r="AD1507" s="125"/>
    </row>
    <row r="1508" spans="30:30" s="75" customFormat="1" x14ac:dyDescent="0.2">
      <c r="AD1508" s="125"/>
    </row>
    <row r="1509" spans="30:30" s="75" customFormat="1" x14ac:dyDescent="0.2">
      <c r="AD1509" s="125"/>
    </row>
    <row r="1510" spans="30:30" s="75" customFormat="1" x14ac:dyDescent="0.2">
      <c r="AD1510" s="125"/>
    </row>
    <row r="1511" spans="30:30" s="75" customFormat="1" x14ac:dyDescent="0.2">
      <c r="AD1511" s="125"/>
    </row>
    <row r="1512" spans="30:30" s="75" customFormat="1" x14ac:dyDescent="0.2">
      <c r="AD1512" s="125"/>
    </row>
    <row r="1513" spans="30:30" s="75" customFormat="1" x14ac:dyDescent="0.2">
      <c r="AD1513" s="125"/>
    </row>
    <row r="1514" spans="30:30" s="75" customFormat="1" x14ac:dyDescent="0.2">
      <c r="AD1514" s="125"/>
    </row>
    <row r="1515" spans="30:30" s="75" customFormat="1" x14ac:dyDescent="0.2">
      <c r="AD1515" s="125"/>
    </row>
    <row r="1516" spans="30:30" s="75" customFormat="1" x14ac:dyDescent="0.2">
      <c r="AD1516" s="125"/>
    </row>
    <row r="1517" spans="30:30" s="75" customFormat="1" x14ac:dyDescent="0.2">
      <c r="AD1517" s="125"/>
    </row>
    <row r="1518" spans="30:30" s="75" customFormat="1" x14ac:dyDescent="0.2">
      <c r="AD1518" s="125"/>
    </row>
    <row r="1519" spans="30:30" s="75" customFormat="1" x14ac:dyDescent="0.2">
      <c r="AD1519" s="125"/>
    </row>
    <row r="1520" spans="30:30" s="75" customFormat="1" x14ac:dyDescent="0.2">
      <c r="AD1520" s="125"/>
    </row>
    <row r="1521" spans="30:30" s="75" customFormat="1" x14ac:dyDescent="0.2">
      <c r="AD1521" s="125"/>
    </row>
    <row r="1522" spans="30:30" s="75" customFormat="1" x14ac:dyDescent="0.2">
      <c r="AD1522" s="125"/>
    </row>
    <row r="1523" spans="30:30" s="75" customFormat="1" x14ac:dyDescent="0.2">
      <c r="AD1523" s="125"/>
    </row>
    <row r="1524" spans="30:30" s="75" customFormat="1" x14ac:dyDescent="0.2">
      <c r="AD1524" s="125"/>
    </row>
    <row r="1525" spans="30:30" s="75" customFormat="1" x14ac:dyDescent="0.2">
      <c r="AD1525" s="125"/>
    </row>
    <row r="1526" spans="30:30" s="75" customFormat="1" x14ac:dyDescent="0.2">
      <c r="AD1526" s="125"/>
    </row>
    <row r="1527" spans="30:30" s="75" customFormat="1" x14ac:dyDescent="0.2">
      <c r="AD1527" s="125"/>
    </row>
    <row r="1528" spans="30:30" s="75" customFormat="1" x14ac:dyDescent="0.2">
      <c r="AD1528" s="125"/>
    </row>
    <row r="1529" spans="30:30" s="75" customFormat="1" x14ac:dyDescent="0.2">
      <c r="AD1529" s="125"/>
    </row>
    <row r="1530" spans="30:30" s="75" customFormat="1" x14ac:dyDescent="0.2">
      <c r="AD1530" s="125"/>
    </row>
    <row r="1531" spans="30:30" s="75" customFormat="1" x14ac:dyDescent="0.2">
      <c r="AD1531" s="125"/>
    </row>
    <row r="1532" spans="30:30" s="75" customFormat="1" x14ac:dyDescent="0.2">
      <c r="AD1532" s="125"/>
    </row>
    <row r="1533" spans="30:30" s="75" customFormat="1" x14ac:dyDescent="0.2">
      <c r="AD1533" s="125"/>
    </row>
    <row r="1534" spans="30:30" s="75" customFormat="1" x14ac:dyDescent="0.2">
      <c r="AD1534" s="125"/>
    </row>
    <row r="1535" spans="30:30" s="75" customFormat="1" x14ac:dyDescent="0.2">
      <c r="AD1535" s="125"/>
    </row>
    <row r="1536" spans="30:30" s="75" customFormat="1" x14ac:dyDescent="0.2">
      <c r="AD1536" s="125"/>
    </row>
    <row r="1537" spans="30:30" s="75" customFormat="1" x14ac:dyDescent="0.2">
      <c r="AD1537" s="125"/>
    </row>
    <row r="1538" spans="30:30" s="75" customFormat="1" x14ac:dyDescent="0.2">
      <c r="AD1538" s="125"/>
    </row>
    <row r="1539" spans="30:30" s="75" customFormat="1" x14ac:dyDescent="0.2">
      <c r="AD1539" s="125"/>
    </row>
    <row r="1540" spans="30:30" s="75" customFormat="1" x14ac:dyDescent="0.2">
      <c r="AD1540" s="125"/>
    </row>
    <row r="1541" spans="30:30" s="75" customFormat="1" x14ac:dyDescent="0.2">
      <c r="AD1541" s="125"/>
    </row>
    <row r="1542" spans="30:30" s="75" customFormat="1" x14ac:dyDescent="0.2">
      <c r="AD1542" s="125"/>
    </row>
    <row r="1543" spans="30:30" s="75" customFormat="1" x14ac:dyDescent="0.2">
      <c r="AD1543" s="125"/>
    </row>
    <row r="1544" spans="30:30" s="75" customFormat="1" x14ac:dyDescent="0.2">
      <c r="AD1544" s="125"/>
    </row>
    <row r="1545" spans="30:30" s="75" customFormat="1" x14ac:dyDescent="0.2">
      <c r="AD1545" s="125"/>
    </row>
    <row r="1546" spans="30:30" s="75" customFormat="1" x14ac:dyDescent="0.2">
      <c r="AD1546" s="125"/>
    </row>
    <row r="1547" spans="30:30" s="75" customFormat="1" x14ac:dyDescent="0.2">
      <c r="AD1547" s="125"/>
    </row>
    <row r="1548" spans="30:30" s="75" customFormat="1" x14ac:dyDescent="0.2">
      <c r="AD1548" s="125"/>
    </row>
    <row r="1549" spans="30:30" s="75" customFormat="1" x14ac:dyDescent="0.2">
      <c r="AD1549" s="125"/>
    </row>
    <row r="1550" spans="30:30" s="75" customFormat="1" x14ac:dyDescent="0.2">
      <c r="AD1550" s="125"/>
    </row>
    <row r="1551" spans="30:30" s="75" customFormat="1" x14ac:dyDescent="0.2">
      <c r="AD1551" s="125"/>
    </row>
    <row r="1552" spans="30:30" s="75" customFormat="1" x14ac:dyDescent="0.2">
      <c r="AD1552" s="125"/>
    </row>
    <row r="1553" spans="30:30" s="75" customFormat="1" x14ac:dyDescent="0.2">
      <c r="AD1553" s="125"/>
    </row>
    <row r="1554" spans="30:30" s="75" customFormat="1" x14ac:dyDescent="0.2">
      <c r="AD1554" s="125"/>
    </row>
    <row r="1555" spans="30:30" s="75" customFormat="1" x14ac:dyDescent="0.2">
      <c r="AD1555" s="125"/>
    </row>
    <row r="1556" spans="30:30" s="75" customFormat="1" x14ac:dyDescent="0.2">
      <c r="AD1556" s="125"/>
    </row>
    <row r="1557" spans="30:30" s="75" customFormat="1" x14ac:dyDescent="0.2">
      <c r="AD1557" s="125"/>
    </row>
    <row r="1558" spans="30:30" s="75" customFormat="1" x14ac:dyDescent="0.2">
      <c r="AD1558" s="125"/>
    </row>
    <row r="1559" spans="30:30" s="75" customFormat="1" x14ac:dyDescent="0.2">
      <c r="AD1559" s="125"/>
    </row>
    <row r="1560" spans="30:30" s="75" customFormat="1" x14ac:dyDescent="0.2">
      <c r="AD1560" s="125"/>
    </row>
    <row r="1561" spans="30:30" s="75" customFormat="1" x14ac:dyDescent="0.2">
      <c r="AD1561" s="125"/>
    </row>
    <row r="1562" spans="30:30" s="75" customFormat="1" x14ac:dyDescent="0.2">
      <c r="AD1562" s="125"/>
    </row>
    <row r="1563" spans="30:30" s="75" customFormat="1" x14ac:dyDescent="0.2">
      <c r="AD1563" s="125"/>
    </row>
    <row r="1564" spans="30:30" s="75" customFormat="1" x14ac:dyDescent="0.2">
      <c r="AD1564" s="125"/>
    </row>
    <row r="1565" spans="30:30" s="75" customFormat="1" x14ac:dyDescent="0.2">
      <c r="AD1565" s="125"/>
    </row>
    <row r="1566" spans="30:30" s="75" customFormat="1" x14ac:dyDescent="0.2">
      <c r="AD1566" s="125"/>
    </row>
    <row r="1567" spans="30:30" s="75" customFormat="1" x14ac:dyDescent="0.2">
      <c r="AD1567" s="125"/>
    </row>
    <row r="1568" spans="30:30" s="75" customFormat="1" x14ac:dyDescent="0.2">
      <c r="AD1568" s="125"/>
    </row>
    <row r="1569" spans="30:30" s="75" customFormat="1" x14ac:dyDescent="0.2">
      <c r="AD1569" s="125"/>
    </row>
    <row r="1570" spans="30:30" s="75" customFormat="1" x14ac:dyDescent="0.2">
      <c r="AD1570" s="125"/>
    </row>
    <row r="1571" spans="30:30" s="75" customFormat="1" x14ac:dyDescent="0.2">
      <c r="AD1571" s="125"/>
    </row>
    <row r="1572" spans="30:30" s="75" customFormat="1" x14ac:dyDescent="0.2">
      <c r="AD1572" s="125"/>
    </row>
    <row r="1573" spans="30:30" s="75" customFormat="1" x14ac:dyDescent="0.2">
      <c r="AD1573" s="125"/>
    </row>
    <row r="1574" spans="30:30" s="75" customFormat="1" x14ac:dyDescent="0.2">
      <c r="AD1574" s="125"/>
    </row>
    <row r="1575" spans="30:30" s="75" customFormat="1" x14ac:dyDescent="0.2">
      <c r="AD1575" s="125"/>
    </row>
    <row r="1576" spans="30:30" s="75" customFormat="1" x14ac:dyDescent="0.2">
      <c r="AD1576" s="125"/>
    </row>
    <row r="1577" spans="30:30" s="75" customFormat="1" x14ac:dyDescent="0.2">
      <c r="AD1577" s="125"/>
    </row>
    <row r="1578" spans="30:30" s="75" customFormat="1" x14ac:dyDescent="0.2">
      <c r="AD1578" s="125"/>
    </row>
    <row r="1579" spans="30:30" s="75" customFormat="1" x14ac:dyDescent="0.2">
      <c r="AD1579" s="125"/>
    </row>
    <row r="1580" spans="30:30" s="75" customFormat="1" x14ac:dyDescent="0.2">
      <c r="AD1580" s="125"/>
    </row>
    <row r="1581" spans="30:30" s="75" customFormat="1" x14ac:dyDescent="0.2">
      <c r="AD1581" s="125"/>
    </row>
    <row r="1582" spans="30:30" s="75" customFormat="1" x14ac:dyDescent="0.2">
      <c r="AD1582" s="125"/>
    </row>
    <row r="1583" spans="30:30" s="75" customFormat="1" x14ac:dyDescent="0.2">
      <c r="AD1583" s="125"/>
    </row>
    <row r="1584" spans="30:30" s="75" customFormat="1" x14ac:dyDescent="0.2">
      <c r="AD1584" s="125"/>
    </row>
    <row r="1585" spans="30:30" s="75" customFormat="1" x14ac:dyDescent="0.2">
      <c r="AD1585" s="125"/>
    </row>
    <row r="1586" spans="30:30" s="75" customFormat="1" x14ac:dyDescent="0.2">
      <c r="AD1586" s="125"/>
    </row>
    <row r="1587" spans="30:30" s="75" customFormat="1" x14ac:dyDescent="0.2">
      <c r="AD1587" s="125"/>
    </row>
    <row r="1588" spans="30:30" s="75" customFormat="1" x14ac:dyDescent="0.2">
      <c r="AD1588" s="125"/>
    </row>
    <row r="1589" spans="30:30" s="75" customFormat="1" x14ac:dyDescent="0.2">
      <c r="AD1589" s="125"/>
    </row>
    <row r="1590" spans="30:30" s="75" customFormat="1" x14ac:dyDescent="0.2">
      <c r="AD1590" s="125"/>
    </row>
    <row r="1591" spans="30:30" s="75" customFormat="1" x14ac:dyDescent="0.2">
      <c r="AD1591" s="125"/>
    </row>
    <row r="1592" spans="30:30" s="75" customFormat="1" x14ac:dyDescent="0.2">
      <c r="AD1592" s="125"/>
    </row>
    <row r="1593" spans="30:30" s="75" customFormat="1" x14ac:dyDescent="0.2">
      <c r="AD1593" s="125"/>
    </row>
    <row r="1594" spans="30:30" s="75" customFormat="1" x14ac:dyDescent="0.2">
      <c r="AD1594" s="125"/>
    </row>
    <row r="1595" spans="30:30" s="75" customFormat="1" x14ac:dyDescent="0.2">
      <c r="AD1595" s="125"/>
    </row>
    <row r="1596" spans="30:30" s="75" customFormat="1" x14ac:dyDescent="0.2">
      <c r="AD1596" s="125"/>
    </row>
    <row r="1597" spans="30:30" s="75" customFormat="1" x14ac:dyDescent="0.2">
      <c r="AD1597" s="125"/>
    </row>
    <row r="1598" spans="30:30" s="75" customFormat="1" x14ac:dyDescent="0.2">
      <c r="AD1598" s="125"/>
    </row>
    <row r="1599" spans="30:30" s="75" customFormat="1" x14ac:dyDescent="0.2">
      <c r="AD1599" s="125"/>
    </row>
    <row r="1600" spans="30:30" s="75" customFormat="1" x14ac:dyDescent="0.2">
      <c r="AD1600" s="125"/>
    </row>
    <row r="1601" spans="30:30" s="75" customFormat="1" x14ac:dyDescent="0.2">
      <c r="AD1601" s="125"/>
    </row>
    <row r="1602" spans="30:30" s="75" customFormat="1" x14ac:dyDescent="0.2">
      <c r="AD1602" s="125"/>
    </row>
    <row r="1603" spans="30:30" s="75" customFormat="1" x14ac:dyDescent="0.2">
      <c r="AD1603" s="125"/>
    </row>
    <row r="1604" spans="30:30" s="75" customFormat="1" x14ac:dyDescent="0.2">
      <c r="AD1604" s="125"/>
    </row>
    <row r="1605" spans="30:30" s="75" customFormat="1" x14ac:dyDescent="0.2">
      <c r="AD1605" s="125"/>
    </row>
    <row r="1606" spans="30:30" s="75" customFormat="1" x14ac:dyDescent="0.2">
      <c r="AD1606" s="125"/>
    </row>
    <row r="1607" spans="30:30" s="75" customFormat="1" x14ac:dyDescent="0.2">
      <c r="AD1607" s="125"/>
    </row>
    <row r="1608" spans="30:30" s="75" customFormat="1" x14ac:dyDescent="0.2">
      <c r="AD1608" s="125"/>
    </row>
    <row r="1609" spans="30:30" s="75" customFormat="1" x14ac:dyDescent="0.2">
      <c r="AD1609" s="125"/>
    </row>
    <row r="1610" spans="30:30" s="75" customFormat="1" x14ac:dyDescent="0.2">
      <c r="AD1610" s="125"/>
    </row>
    <row r="1611" spans="30:30" s="75" customFormat="1" x14ac:dyDescent="0.2">
      <c r="AD1611" s="125"/>
    </row>
    <row r="1612" spans="30:30" s="75" customFormat="1" x14ac:dyDescent="0.2">
      <c r="AD1612" s="125"/>
    </row>
    <row r="1613" spans="30:30" s="75" customFormat="1" x14ac:dyDescent="0.2">
      <c r="AD1613" s="125"/>
    </row>
    <row r="1614" spans="30:30" s="75" customFormat="1" x14ac:dyDescent="0.2">
      <c r="AD1614" s="125"/>
    </row>
    <row r="1615" spans="30:30" s="75" customFormat="1" x14ac:dyDescent="0.2">
      <c r="AD1615" s="125"/>
    </row>
    <row r="1616" spans="30:30" s="75" customFormat="1" x14ac:dyDescent="0.2">
      <c r="AD1616" s="125"/>
    </row>
    <row r="1617" spans="30:30" s="75" customFormat="1" x14ac:dyDescent="0.2">
      <c r="AD1617" s="125"/>
    </row>
    <row r="1618" spans="30:30" s="75" customFormat="1" x14ac:dyDescent="0.2">
      <c r="AD1618" s="125"/>
    </row>
    <row r="1619" spans="30:30" s="75" customFormat="1" x14ac:dyDescent="0.2">
      <c r="AD1619" s="125"/>
    </row>
    <row r="1620" spans="30:30" s="75" customFormat="1" x14ac:dyDescent="0.2">
      <c r="AD1620" s="125"/>
    </row>
    <row r="1621" spans="30:30" s="75" customFormat="1" x14ac:dyDescent="0.2">
      <c r="AD1621" s="125"/>
    </row>
    <row r="1622" spans="30:30" s="75" customFormat="1" x14ac:dyDescent="0.2">
      <c r="AD1622" s="125"/>
    </row>
    <row r="1623" spans="30:30" s="75" customFormat="1" x14ac:dyDescent="0.2">
      <c r="AD1623" s="125"/>
    </row>
    <row r="1624" spans="30:30" s="75" customFormat="1" x14ac:dyDescent="0.2">
      <c r="AD1624" s="125"/>
    </row>
    <row r="1625" spans="30:30" s="75" customFormat="1" x14ac:dyDescent="0.2">
      <c r="AD1625" s="125"/>
    </row>
    <row r="1626" spans="30:30" s="75" customFormat="1" x14ac:dyDescent="0.2">
      <c r="AD1626" s="125"/>
    </row>
    <row r="1627" spans="30:30" s="75" customFormat="1" x14ac:dyDescent="0.2">
      <c r="AD1627" s="125"/>
    </row>
    <row r="1628" spans="30:30" s="75" customFormat="1" x14ac:dyDescent="0.2">
      <c r="AD1628" s="125"/>
    </row>
    <row r="1629" spans="30:30" s="75" customFormat="1" x14ac:dyDescent="0.2">
      <c r="AD1629" s="125"/>
    </row>
    <row r="1630" spans="30:30" s="75" customFormat="1" x14ac:dyDescent="0.2">
      <c r="AD1630" s="125"/>
    </row>
    <row r="1631" spans="30:30" s="75" customFormat="1" x14ac:dyDescent="0.2">
      <c r="AD1631" s="125"/>
    </row>
    <row r="1632" spans="30:30" s="75" customFormat="1" x14ac:dyDescent="0.2">
      <c r="AD1632" s="125"/>
    </row>
    <row r="1633" spans="30:30" s="75" customFormat="1" x14ac:dyDescent="0.2">
      <c r="AD1633" s="125"/>
    </row>
    <row r="1634" spans="30:30" s="75" customFormat="1" x14ac:dyDescent="0.2">
      <c r="AD1634" s="125"/>
    </row>
    <row r="1635" spans="30:30" s="75" customFormat="1" x14ac:dyDescent="0.2">
      <c r="AD1635" s="125"/>
    </row>
    <row r="1636" spans="30:30" s="75" customFormat="1" x14ac:dyDescent="0.2">
      <c r="AD1636" s="125"/>
    </row>
    <row r="1637" spans="30:30" s="75" customFormat="1" x14ac:dyDescent="0.2">
      <c r="AD1637" s="125"/>
    </row>
    <row r="1638" spans="30:30" s="75" customFormat="1" x14ac:dyDescent="0.2">
      <c r="AD1638" s="125"/>
    </row>
    <row r="1639" spans="30:30" s="75" customFormat="1" x14ac:dyDescent="0.2">
      <c r="AD1639" s="125"/>
    </row>
    <row r="1640" spans="30:30" s="75" customFormat="1" x14ac:dyDescent="0.2">
      <c r="AD1640" s="125"/>
    </row>
    <row r="1641" spans="30:30" s="75" customFormat="1" x14ac:dyDescent="0.2">
      <c r="AD1641" s="125"/>
    </row>
    <row r="1642" spans="30:30" s="75" customFormat="1" x14ac:dyDescent="0.2">
      <c r="AD1642" s="125"/>
    </row>
    <row r="1643" spans="30:30" s="75" customFormat="1" x14ac:dyDescent="0.2">
      <c r="AD1643" s="125"/>
    </row>
    <row r="1644" spans="30:30" s="75" customFormat="1" x14ac:dyDescent="0.2">
      <c r="AD1644" s="125"/>
    </row>
    <row r="1645" spans="30:30" s="75" customFormat="1" x14ac:dyDescent="0.2">
      <c r="AD1645" s="125"/>
    </row>
    <row r="1646" spans="30:30" s="75" customFormat="1" x14ac:dyDescent="0.2">
      <c r="AD1646" s="125"/>
    </row>
    <row r="1647" spans="30:30" s="75" customFormat="1" x14ac:dyDescent="0.2">
      <c r="AD1647" s="125"/>
    </row>
    <row r="1648" spans="30:30" s="75" customFormat="1" x14ac:dyDescent="0.2">
      <c r="AD1648" s="125"/>
    </row>
    <row r="1649" spans="30:30" s="75" customFormat="1" x14ac:dyDescent="0.2">
      <c r="AD1649" s="125"/>
    </row>
    <row r="1650" spans="30:30" s="75" customFormat="1" x14ac:dyDescent="0.2">
      <c r="AD1650" s="125"/>
    </row>
    <row r="1651" spans="30:30" s="75" customFormat="1" x14ac:dyDescent="0.2">
      <c r="AD1651" s="125"/>
    </row>
    <row r="1652" spans="30:30" s="75" customFormat="1" x14ac:dyDescent="0.2">
      <c r="AD1652" s="125"/>
    </row>
    <row r="1653" spans="30:30" s="75" customFormat="1" x14ac:dyDescent="0.2">
      <c r="AD1653" s="125"/>
    </row>
    <row r="1654" spans="30:30" s="75" customFormat="1" x14ac:dyDescent="0.2">
      <c r="AD1654" s="125"/>
    </row>
    <row r="1655" spans="30:30" s="75" customFormat="1" x14ac:dyDescent="0.2">
      <c r="AD1655" s="125"/>
    </row>
    <row r="1656" spans="30:30" s="75" customFormat="1" x14ac:dyDescent="0.2">
      <c r="AD1656" s="125"/>
    </row>
    <row r="1657" spans="30:30" s="75" customFormat="1" x14ac:dyDescent="0.2">
      <c r="AD1657" s="125"/>
    </row>
    <row r="1658" spans="30:30" s="75" customFormat="1" x14ac:dyDescent="0.2">
      <c r="AD1658" s="125"/>
    </row>
    <row r="1659" spans="30:30" s="75" customFormat="1" x14ac:dyDescent="0.2">
      <c r="AD1659" s="125"/>
    </row>
    <row r="1660" spans="30:30" s="75" customFormat="1" x14ac:dyDescent="0.2">
      <c r="AD1660" s="125"/>
    </row>
    <row r="1661" spans="30:30" s="75" customFormat="1" x14ac:dyDescent="0.2">
      <c r="AD1661" s="125"/>
    </row>
    <row r="1662" spans="30:30" s="75" customFormat="1" x14ac:dyDescent="0.2">
      <c r="AD1662" s="125"/>
    </row>
    <row r="1663" spans="30:30" s="75" customFormat="1" x14ac:dyDescent="0.2">
      <c r="AD1663" s="125"/>
    </row>
    <row r="1664" spans="30:30" s="75" customFormat="1" x14ac:dyDescent="0.2">
      <c r="AD1664" s="125"/>
    </row>
    <row r="1665" spans="30:30" s="75" customFormat="1" x14ac:dyDescent="0.2">
      <c r="AD1665" s="125"/>
    </row>
    <row r="1666" spans="30:30" s="75" customFormat="1" x14ac:dyDescent="0.2">
      <c r="AD1666" s="125"/>
    </row>
    <row r="1667" spans="30:30" s="75" customFormat="1" x14ac:dyDescent="0.2">
      <c r="AD1667" s="125"/>
    </row>
    <row r="1668" spans="30:30" s="75" customFormat="1" x14ac:dyDescent="0.2">
      <c r="AD1668" s="125"/>
    </row>
    <row r="1669" spans="30:30" s="75" customFormat="1" x14ac:dyDescent="0.2">
      <c r="AD1669" s="125"/>
    </row>
    <row r="1670" spans="30:30" s="75" customFormat="1" x14ac:dyDescent="0.2">
      <c r="AD1670" s="125"/>
    </row>
    <row r="1671" spans="30:30" s="75" customFormat="1" x14ac:dyDescent="0.2">
      <c r="AD1671" s="125"/>
    </row>
    <row r="1672" spans="30:30" s="75" customFormat="1" x14ac:dyDescent="0.2">
      <c r="AD1672" s="125"/>
    </row>
    <row r="1673" spans="30:30" s="75" customFormat="1" x14ac:dyDescent="0.2">
      <c r="AD1673" s="125"/>
    </row>
    <row r="1674" spans="30:30" s="75" customFormat="1" x14ac:dyDescent="0.2">
      <c r="AD1674" s="125"/>
    </row>
    <row r="1675" spans="30:30" s="75" customFormat="1" x14ac:dyDescent="0.2">
      <c r="AD1675" s="125"/>
    </row>
    <row r="1676" spans="30:30" s="75" customFormat="1" x14ac:dyDescent="0.2">
      <c r="AD1676" s="125"/>
    </row>
    <row r="1677" spans="30:30" s="75" customFormat="1" x14ac:dyDescent="0.2">
      <c r="AD1677" s="125"/>
    </row>
    <row r="1678" spans="30:30" s="75" customFormat="1" x14ac:dyDescent="0.2">
      <c r="AD1678" s="125"/>
    </row>
    <row r="1679" spans="30:30" s="75" customFormat="1" x14ac:dyDescent="0.2">
      <c r="AD1679" s="125"/>
    </row>
    <row r="1680" spans="30:30" s="75" customFormat="1" x14ac:dyDescent="0.2">
      <c r="AD1680" s="125"/>
    </row>
    <row r="1681" spans="30:30" s="75" customFormat="1" x14ac:dyDescent="0.2">
      <c r="AD1681" s="125"/>
    </row>
    <row r="1682" spans="30:30" s="75" customFormat="1" x14ac:dyDescent="0.2">
      <c r="AD1682" s="125"/>
    </row>
    <row r="1683" spans="30:30" s="75" customFormat="1" x14ac:dyDescent="0.2">
      <c r="AD1683" s="125"/>
    </row>
    <row r="1684" spans="30:30" s="75" customFormat="1" x14ac:dyDescent="0.2">
      <c r="AD1684" s="125"/>
    </row>
    <row r="1685" spans="30:30" s="75" customFormat="1" x14ac:dyDescent="0.2">
      <c r="AD1685" s="125"/>
    </row>
    <row r="1686" spans="30:30" s="75" customFormat="1" x14ac:dyDescent="0.2">
      <c r="AD1686" s="125"/>
    </row>
    <row r="1687" spans="30:30" s="75" customFormat="1" x14ac:dyDescent="0.2">
      <c r="AD1687" s="125"/>
    </row>
    <row r="1688" spans="30:30" s="75" customFormat="1" x14ac:dyDescent="0.2">
      <c r="AD1688" s="125"/>
    </row>
    <row r="1689" spans="30:30" s="75" customFormat="1" x14ac:dyDescent="0.2">
      <c r="AD1689" s="125"/>
    </row>
    <row r="1690" spans="30:30" s="75" customFormat="1" x14ac:dyDescent="0.2">
      <c r="AD1690" s="125"/>
    </row>
    <row r="1691" spans="30:30" s="75" customFormat="1" x14ac:dyDescent="0.2">
      <c r="AD1691" s="125"/>
    </row>
    <row r="1692" spans="30:30" s="75" customFormat="1" x14ac:dyDescent="0.2">
      <c r="AD1692" s="125"/>
    </row>
    <row r="1693" spans="30:30" s="75" customFormat="1" x14ac:dyDescent="0.2">
      <c r="AD1693" s="125"/>
    </row>
    <row r="1694" spans="30:30" s="75" customFormat="1" x14ac:dyDescent="0.2">
      <c r="AD1694" s="125"/>
    </row>
    <row r="1695" spans="30:30" s="75" customFormat="1" x14ac:dyDescent="0.2">
      <c r="AD1695" s="125"/>
    </row>
    <row r="1696" spans="30:30" s="75" customFormat="1" x14ac:dyDescent="0.2">
      <c r="AD1696" s="125"/>
    </row>
    <row r="1697" spans="30:30" s="75" customFormat="1" x14ac:dyDescent="0.2">
      <c r="AD1697" s="125"/>
    </row>
    <row r="1698" spans="30:30" s="75" customFormat="1" x14ac:dyDescent="0.2">
      <c r="AD1698" s="125"/>
    </row>
    <row r="1699" spans="30:30" s="75" customFormat="1" x14ac:dyDescent="0.2">
      <c r="AD1699" s="125"/>
    </row>
    <row r="1700" spans="30:30" s="75" customFormat="1" x14ac:dyDescent="0.2">
      <c r="AD1700" s="125"/>
    </row>
    <row r="1701" spans="30:30" s="75" customFormat="1" x14ac:dyDescent="0.2">
      <c r="AD1701" s="125"/>
    </row>
    <row r="1702" spans="30:30" s="75" customFormat="1" x14ac:dyDescent="0.2">
      <c r="AD1702" s="125"/>
    </row>
    <row r="1703" spans="30:30" s="75" customFormat="1" x14ac:dyDescent="0.2">
      <c r="AD1703" s="125"/>
    </row>
    <row r="1704" spans="30:30" s="75" customFormat="1" x14ac:dyDescent="0.2">
      <c r="AD1704" s="125"/>
    </row>
    <row r="1705" spans="30:30" s="75" customFormat="1" x14ac:dyDescent="0.2">
      <c r="AD1705" s="125"/>
    </row>
    <row r="1706" spans="30:30" s="75" customFormat="1" x14ac:dyDescent="0.2">
      <c r="AD1706" s="125"/>
    </row>
    <row r="1707" spans="30:30" s="75" customFormat="1" x14ac:dyDescent="0.2">
      <c r="AD1707" s="125"/>
    </row>
    <row r="1708" spans="30:30" s="75" customFormat="1" x14ac:dyDescent="0.2">
      <c r="AD1708" s="125"/>
    </row>
    <row r="1709" spans="30:30" s="75" customFormat="1" x14ac:dyDescent="0.2">
      <c r="AD1709" s="125"/>
    </row>
    <row r="1710" spans="30:30" s="75" customFormat="1" x14ac:dyDescent="0.2">
      <c r="AD1710" s="125"/>
    </row>
    <row r="1711" spans="30:30" s="75" customFormat="1" x14ac:dyDescent="0.2">
      <c r="AD1711" s="125"/>
    </row>
    <row r="1712" spans="30:30" s="75" customFormat="1" x14ac:dyDescent="0.2">
      <c r="AD1712" s="125"/>
    </row>
    <row r="1713" spans="30:30" s="75" customFormat="1" x14ac:dyDescent="0.2">
      <c r="AD1713" s="125"/>
    </row>
    <row r="1714" spans="30:30" s="75" customFormat="1" x14ac:dyDescent="0.2">
      <c r="AD1714" s="125"/>
    </row>
    <row r="1715" spans="30:30" s="75" customFormat="1" x14ac:dyDescent="0.2">
      <c r="AD1715" s="125"/>
    </row>
    <row r="1716" spans="30:30" s="75" customFormat="1" x14ac:dyDescent="0.2">
      <c r="AD1716" s="125"/>
    </row>
    <row r="1717" spans="30:30" s="75" customFormat="1" x14ac:dyDescent="0.2">
      <c r="AD1717" s="125"/>
    </row>
    <row r="1718" spans="30:30" s="75" customFormat="1" x14ac:dyDescent="0.2">
      <c r="AD1718" s="125"/>
    </row>
    <row r="1719" spans="30:30" s="75" customFormat="1" x14ac:dyDescent="0.2">
      <c r="AD1719" s="125"/>
    </row>
    <row r="1720" spans="30:30" s="75" customFormat="1" x14ac:dyDescent="0.2">
      <c r="AD1720" s="125"/>
    </row>
    <row r="1721" spans="30:30" s="75" customFormat="1" x14ac:dyDescent="0.2">
      <c r="AD1721" s="125"/>
    </row>
    <row r="1722" spans="30:30" s="75" customFormat="1" x14ac:dyDescent="0.2">
      <c r="AD1722" s="125"/>
    </row>
    <row r="1723" spans="30:30" s="75" customFormat="1" x14ac:dyDescent="0.2">
      <c r="AD1723" s="125"/>
    </row>
    <row r="1724" spans="30:30" s="75" customFormat="1" x14ac:dyDescent="0.2">
      <c r="AD1724" s="125"/>
    </row>
    <row r="1725" spans="30:30" s="75" customFormat="1" x14ac:dyDescent="0.2">
      <c r="AD1725" s="125"/>
    </row>
    <row r="1726" spans="30:30" s="75" customFormat="1" x14ac:dyDescent="0.2">
      <c r="AD1726" s="125"/>
    </row>
    <row r="1727" spans="30:30" s="75" customFormat="1" x14ac:dyDescent="0.2">
      <c r="AD1727" s="125"/>
    </row>
    <row r="1728" spans="30:30" s="75" customFormat="1" x14ac:dyDescent="0.2">
      <c r="AD1728" s="125"/>
    </row>
    <row r="1729" spans="30:30" s="75" customFormat="1" x14ac:dyDescent="0.2">
      <c r="AD1729" s="125"/>
    </row>
    <row r="1730" spans="30:30" s="75" customFormat="1" x14ac:dyDescent="0.2">
      <c r="AD1730" s="125"/>
    </row>
    <row r="1731" spans="30:30" s="75" customFormat="1" x14ac:dyDescent="0.2">
      <c r="AD1731" s="125"/>
    </row>
    <row r="1732" spans="30:30" s="75" customFormat="1" x14ac:dyDescent="0.2">
      <c r="AD1732" s="125"/>
    </row>
    <row r="1733" spans="30:30" s="75" customFormat="1" x14ac:dyDescent="0.2">
      <c r="AD1733" s="125"/>
    </row>
    <row r="1734" spans="30:30" s="75" customFormat="1" x14ac:dyDescent="0.2">
      <c r="AD1734" s="125"/>
    </row>
    <row r="1735" spans="30:30" s="75" customFormat="1" x14ac:dyDescent="0.2">
      <c r="AD1735" s="125"/>
    </row>
    <row r="1736" spans="30:30" s="75" customFormat="1" x14ac:dyDescent="0.2">
      <c r="AD1736" s="125"/>
    </row>
    <row r="1737" spans="30:30" s="75" customFormat="1" x14ac:dyDescent="0.2">
      <c r="AD1737" s="125"/>
    </row>
    <row r="1738" spans="30:30" s="75" customFormat="1" x14ac:dyDescent="0.2">
      <c r="AD1738" s="125"/>
    </row>
    <row r="1739" spans="30:30" s="75" customFormat="1" x14ac:dyDescent="0.2">
      <c r="AD1739" s="125"/>
    </row>
    <row r="1740" spans="30:30" s="75" customFormat="1" x14ac:dyDescent="0.2">
      <c r="AD1740" s="125"/>
    </row>
    <row r="1741" spans="30:30" s="75" customFormat="1" x14ac:dyDescent="0.2">
      <c r="AD1741" s="125"/>
    </row>
    <row r="1742" spans="30:30" s="75" customFormat="1" x14ac:dyDescent="0.2">
      <c r="AD1742" s="125"/>
    </row>
    <row r="1743" spans="30:30" s="75" customFormat="1" x14ac:dyDescent="0.2">
      <c r="AD1743" s="125"/>
    </row>
    <row r="1744" spans="30:30" s="75" customFormat="1" x14ac:dyDescent="0.2">
      <c r="AD1744" s="125"/>
    </row>
    <row r="1745" spans="30:30" s="75" customFormat="1" x14ac:dyDescent="0.2">
      <c r="AD1745" s="125"/>
    </row>
    <row r="1746" spans="30:30" s="75" customFormat="1" x14ac:dyDescent="0.2">
      <c r="AD1746" s="125"/>
    </row>
    <row r="1747" spans="30:30" s="75" customFormat="1" x14ac:dyDescent="0.2">
      <c r="AD1747" s="125"/>
    </row>
    <row r="1748" spans="30:30" s="75" customFormat="1" x14ac:dyDescent="0.2">
      <c r="AD1748" s="125"/>
    </row>
    <row r="1749" spans="30:30" s="75" customFormat="1" x14ac:dyDescent="0.2">
      <c r="AD1749" s="125"/>
    </row>
    <row r="1750" spans="30:30" s="75" customFormat="1" x14ac:dyDescent="0.2">
      <c r="AD1750" s="125"/>
    </row>
    <row r="1751" spans="30:30" s="75" customFormat="1" x14ac:dyDescent="0.2">
      <c r="AD1751" s="125"/>
    </row>
    <row r="1752" spans="30:30" s="75" customFormat="1" x14ac:dyDescent="0.2">
      <c r="AD1752" s="125"/>
    </row>
    <row r="1753" spans="30:30" s="75" customFormat="1" x14ac:dyDescent="0.2">
      <c r="AD1753" s="125"/>
    </row>
    <row r="1754" spans="30:30" s="75" customFormat="1" x14ac:dyDescent="0.2">
      <c r="AD1754" s="125"/>
    </row>
    <row r="1755" spans="30:30" s="75" customFormat="1" x14ac:dyDescent="0.2">
      <c r="AD1755" s="125"/>
    </row>
    <row r="1756" spans="30:30" s="75" customFormat="1" x14ac:dyDescent="0.2">
      <c r="AD1756" s="125"/>
    </row>
    <row r="1757" spans="30:30" s="75" customFormat="1" x14ac:dyDescent="0.2">
      <c r="AD1757" s="125"/>
    </row>
    <row r="1758" spans="30:30" s="75" customFormat="1" x14ac:dyDescent="0.2">
      <c r="AD1758" s="125"/>
    </row>
    <row r="1759" spans="30:30" s="75" customFormat="1" x14ac:dyDescent="0.2">
      <c r="AD1759" s="125"/>
    </row>
    <row r="1760" spans="30:30" s="75" customFormat="1" x14ac:dyDescent="0.2">
      <c r="AD1760" s="125"/>
    </row>
    <row r="1761" spans="30:30" s="75" customFormat="1" x14ac:dyDescent="0.2">
      <c r="AD1761" s="125"/>
    </row>
    <row r="1762" spans="30:30" s="75" customFormat="1" x14ac:dyDescent="0.2">
      <c r="AD1762" s="125"/>
    </row>
    <row r="1763" spans="30:30" s="75" customFormat="1" x14ac:dyDescent="0.2">
      <c r="AD1763" s="125"/>
    </row>
    <row r="1764" spans="30:30" s="75" customFormat="1" x14ac:dyDescent="0.2">
      <c r="AD1764" s="125"/>
    </row>
    <row r="1765" spans="30:30" s="75" customFormat="1" x14ac:dyDescent="0.2">
      <c r="AD1765" s="125"/>
    </row>
    <row r="1766" spans="30:30" s="75" customFormat="1" x14ac:dyDescent="0.2">
      <c r="AD1766" s="125"/>
    </row>
    <row r="1767" spans="30:30" s="75" customFormat="1" x14ac:dyDescent="0.2">
      <c r="AD1767" s="125"/>
    </row>
    <row r="1768" spans="30:30" s="75" customFormat="1" x14ac:dyDescent="0.2">
      <c r="AD1768" s="125"/>
    </row>
    <row r="1769" spans="30:30" s="75" customFormat="1" x14ac:dyDescent="0.2">
      <c r="AD1769" s="125"/>
    </row>
    <row r="1770" spans="30:30" s="75" customFormat="1" x14ac:dyDescent="0.2">
      <c r="AD1770" s="125"/>
    </row>
    <row r="1771" spans="30:30" s="75" customFormat="1" x14ac:dyDescent="0.2">
      <c r="AD1771" s="125"/>
    </row>
    <row r="1772" spans="30:30" s="75" customFormat="1" x14ac:dyDescent="0.2">
      <c r="AD1772" s="125"/>
    </row>
    <row r="1773" spans="30:30" s="75" customFormat="1" x14ac:dyDescent="0.2">
      <c r="AD1773" s="125"/>
    </row>
    <row r="1774" spans="30:30" s="75" customFormat="1" x14ac:dyDescent="0.2">
      <c r="AD1774" s="125"/>
    </row>
    <row r="1775" spans="30:30" s="75" customFormat="1" x14ac:dyDescent="0.2">
      <c r="AD1775" s="125"/>
    </row>
    <row r="1776" spans="30:30" s="75" customFormat="1" x14ac:dyDescent="0.2">
      <c r="AD1776" s="125"/>
    </row>
    <row r="1777" spans="30:30" s="75" customFormat="1" x14ac:dyDescent="0.2">
      <c r="AD1777" s="125"/>
    </row>
    <row r="1778" spans="30:30" s="75" customFormat="1" x14ac:dyDescent="0.2">
      <c r="AD1778" s="125"/>
    </row>
    <row r="1779" spans="30:30" s="75" customFormat="1" x14ac:dyDescent="0.2">
      <c r="AD1779" s="125"/>
    </row>
    <row r="1780" spans="30:30" s="75" customFormat="1" x14ac:dyDescent="0.2">
      <c r="AD1780" s="125"/>
    </row>
    <row r="1781" spans="30:30" s="75" customFormat="1" x14ac:dyDescent="0.2">
      <c r="AD1781" s="125"/>
    </row>
    <row r="1782" spans="30:30" s="75" customFormat="1" x14ac:dyDescent="0.2">
      <c r="AD1782" s="125"/>
    </row>
    <row r="1783" spans="30:30" s="75" customFormat="1" x14ac:dyDescent="0.2">
      <c r="AD1783" s="125"/>
    </row>
    <row r="1784" spans="30:30" s="75" customFormat="1" x14ac:dyDescent="0.2">
      <c r="AD1784" s="125"/>
    </row>
    <row r="1785" spans="30:30" s="75" customFormat="1" x14ac:dyDescent="0.2">
      <c r="AD1785" s="125"/>
    </row>
    <row r="1786" spans="30:30" s="75" customFormat="1" x14ac:dyDescent="0.2">
      <c r="AD1786" s="125"/>
    </row>
    <row r="1787" spans="30:30" s="75" customFormat="1" x14ac:dyDescent="0.2">
      <c r="AD1787" s="125"/>
    </row>
    <row r="1788" spans="30:30" s="75" customFormat="1" x14ac:dyDescent="0.2">
      <c r="AD1788" s="125"/>
    </row>
    <row r="1789" spans="30:30" s="75" customFormat="1" x14ac:dyDescent="0.2">
      <c r="AD1789" s="125"/>
    </row>
    <row r="1790" spans="30:30" s="75" customFormat="1" x14ac:dyDescent="0.2">
      <c r="AD1790" s="125"/>
    </row>
    <row r="1791" spans="30:30" s="75" customFormat="1" x14ac:dyDescent="0.2">
      <c r="AD1791" s="125"/>
    </row>
    <row r="1792" spans="30:30" s="75" customFormat="1" x14ac:dyDescent="0.2">
      <c r="AD1792" s="125"/>
    </row>
    <row r="1793" spans="30:30" s="75" customFormat="1" x14ac:dyDescent="0.2">
      <c r="AD1793" s="125"/>
    </row>
    <row r="1794" spans="30:30" s="75" customFormat="1" x14ac:dyDescent="0.2">
      <c r="AD1794" s="125"/>
    </row>
    <row r="1795" spans="30:30" s="75" customFormat="1" x14ac:dyDescent="0.2">
      <c r="AD1795" s="125"/>
    </row>
    <row r="1796" spans="30:30" s="75" customFormat="1" x14ac:dyDescent="0.2">
      <c r="AD1796" s="125"/>
    </row>
    <row r="1797" spans="30:30" s="75" customFormat="1" x14ac:dyDescent="0.2">
      <c r="AD1797" s="125"/>
    </row>
    <row r="1798" spans="30:30" s="75" customFormat="1" x14ac:dyDescent="0.2">
      <c r="AD1798" s="125"/>
    </row>
    <row r="1799" spans="30:30" s="75" customFormat="1" x14ac:dyDescent="0.2">
      <c r="AD1799" s="125"/>
    </row>
    <row r="1800" spans="30:30" s="75" customFormat="1" x14ac:dyDescent="0.2">
      <c r="AD1800" s="125"/>
    </row>
    <row r="1801" spans="30:30" s="75" customFormat="1" x14ac:dyDescent="0.2">
      <c r="AD1801" s="125"/>
    </row>
    <row r="1802" spans="30:30" s="75" customFormat="1" x14ac:dyDescent="0.2">
      <c r="AD1802" s="125"/>
    </row>
    <row r="1803" spans="30:30" s="75" customFormat="1" x14ac:dyDescent="0.2">
      <c r="AD1803" s="125"/>
    </row>
    <row r="1804" spans="30:30" s="75" customFormat="1" x14ac:dyDescent="0.2">
      <c r="AD1804" s="125"/>
    </row>
    <row r="1805" spans="30:30" s="75" customFormat="1" x14ac:dyDescent="0.2">
      <c r="AD1805" s="125"/>
    </row>
    <row r="1806" spans="30:30" s="75" customFormat="1" x14ac:dyDescent="0.2">
      <c r="AD1806" s="125"/>
    </row>
    <row r="1807" spans="30:30" s="75" customFormat="1" x14ac:dyDescent="0.2">
      <c r="AD1807" s="125"/>
    </row>
    <row r="1808" spans="30:30" s="75" customFormat="1" x14ac:dyDescent="0.2">
      <c r="AD1808" s="125"/>
    </row>
    <row r="1809" spans="30:30" s="75" customFormat="1" x14ac:dyDescent="0.2">
      <c r="AD1809" s="125"/>
    </row>
    <row r="1810" spans="30:30" s="75" customFormat="1" x14ac:dyDescent="0.2">
      <c r="AD1810" s="125"/>
    </row>
    <row r="1811" spans="30:30" s="75" customFormat="1" x14ac:dyDescent="0.2">
      <c r="AD1811" s="125"/>
    </row>
    <row r="1812" spans="30:30" s="75" customFormat="1" x14ac:dyDescent="0.2">
      <c r="AD1812" s="125"/>
    </row>
    <row r="1813" spans="30:30" s="75" customFormat="1" x14ac:dyDescent="0.2">
      <c r="AD1813" s="125"/>
    </row>
    <row r="1814" spans="30:30" s="75" customFormat="1" x14ac:dyDescent="0.2">
      <c r="AD1814" s="125"/>
    </row>
    <row r="1815" spans="30:30" s="75" customFormat="1" x14ac:dyDescent="0.2">
      <c r="AD1815" s="125"/>
    </row>
    <row r="1816" spans="30:30" s="75" customFormat="1" x14ac:dyDescent="0.2">
      <c r="AD1816" s="125"/>
    </row>
    <row r="1817" spans="30:30" s="75" customFormat="1" x14ac:dyDescent="0.2">
      <c r="AD1817" s="125"/>
    </row>
    <row r="1818" spans="30:30" s="75" customFormat="1" x14ac:dyDescent="0.2">
      <c r="AD1818" s="125"/>
    </row>
    <row r="1819" spans="30:30" s="75" customFormat="1" x14ac:dyDescent="0.2">
      <c r="AD1819" s="125"/>
    </row>
    <row r="1820" spans="30:30" s="75" customFormat="1" x14ac:dyDescent="0.2">
      <c r="AD1820" s="125"/>
    </row>
    <row r="1821" spans="30:30" s="75" customFormat="1" x14ac:dyDescent="0.2">
      <c r="AD1821" s="125"/>
    </row>
    <row r="1822" spans="30:30" s="75" customFormat="1" x14ac:dyDescent="0.2">
      <c r="AD1822" s="125"/>
    </row>
    <row r="1823" spans="30:30" s="75" customFormat="1" x14ac:dyDescent="0.2">
      <c r="AD1823" s="125"/>
    </row>
    <row r="1824" spans="30:30" s="75" customFormat="1" x14ac:dyDescent="0.2">
      <c r="AD1824" s="125"/>
    </row>
    <row r="1825" spans="30:30" s="75" customFormat="1" x14ac:dyDescent="0.2">
      <c r="AD1825" s="125"/>
    </row>
    <row r="1826" spans="30:30" s="75" customFormat="1" x14ac:dyDescent="0.2">
      <c r="AD1826" s="125"/>
    </row>
    <row r="1827" spans="30:30" s="75" customFormat="1" x14ac:dyDescent="0.2">
      <c r="AD1827" s="125"/>
    </row>
    <row r="1828" spans="30:30" s="75" customFormat="1" x14ac:dyDescent="0.2">
      <c r="AD1828" s="125"/>
    </row>
    <row r="1829" spans="30:30" s="75" customFormat="1" x14ac:dyDescent="0.2">
      <c r="AD1829" s="125"/>
    </row>
    <row r="1830" spans="30:30" s="75" customFormat="1" x14ac:dyDescent="0.2">
      <c r="AD1830" s="125"/>
    </row>
    <row r="1831" spans="30:30" s="75" customFormat="1" x14ac:dyDescent="0.2">
      <c r="AD1831" s="125"/>
    </row>
    <row r="1832" spans="30:30" s="75" customFormat="1" x14ac:dyDescent="0.2">
      <c r="AD1832" s="125"/>
    </row>
    <row r="1833" spans="30:30" s="75" customFormat="1" x14ac:dyDescent="0.2">
      <c r="AD1833" s="125"/>
    </row>
    <row r="1834" spans="30:30" s="75" customFormat="1" x14ac:dyDescent="0.2">
      <c r="AD1834" s="125"/>
    </row>
    <row r="1835" spans="30:30" s="75" customFormat="1" x14ac:dyDescent="0.2">
      <c r="AD1835" s="125"/>
    </row>
    <row r="1836" spans="30:30" s="75" customFormat="1" x14ac:dyDescent="0.2">
      <c r="AD1836" s="125"/>
    </row>
    <row r="1837" spans="30:30" s="75" customFormat="1" x14ac:dyDescent="0.2">
      <c r="AD1837" s="125"/>
    </row>
    <row r="1838" spans="30:30" s="75" customFormat="1" x14ac:dyDescent="0.2">
      <c r="AD1838" s="125"/>
    </row>
    <row r="1839" spans="30:30" s="75" customFormat="1" x14ac:dyDescent="0.2">
      <c r="AD1839" s="125"/>
    </row>
    <row r="1840" spans="30:30" s="75" customFormat="1" x14ac:dyDescent="0.2">
      <c r="AD1840" s="125"/>
    </row>
    <row r="1841" spans="30:30" s="75" customFormat="1" x14ac:dyDescent="0.2">
      <c r="AD1841" s="125"/>
    </row>
    <row r="1842" spans="30:30" s="75" customFormat="1" x14ac:dyDescent="0.2">
      <c r="AD1842" s="125"/>
    </row>
    <row r="1843" spans="30:30" s="75" customFormat="1" x14ac:dyDescent="0.2">
      <c r="AD1843" s="125"/>
    </row>
    <row r="1844" spans="30:30" s="75" customFormat="1" x14ac:dyDescent="0.2">
      <c r="AD1844" s="125"/>
    </row>
    <row r="1845" spans="30:30" s="75" customFormat="1" x14ac:dyDescent="0.2">
      <c r="AD1845" s="125"/>
    </row>
    <row r="1846" spans="30:30" s="75" customFormat="1" x14ac:dyDescent="0.2">
      <c r="AD1846" s="125"/>
    </row>
    <row r="1847" spans="30:30" s="75" customFormat="1" x14ac:dyDescent="0.2">
      <c r="AD1847" s="125"/>
    </row>
    <row r="1848" spans="30:30" s="75" customFormat="1" x14ac:dyDescent="0.2">
      <c r="AD1848" s="125"/>
    </row>
    <row r="1849" spans="30:30" s="75" customFormat="1" x14ac:dyDescent="0.2">
      <c r="AD1849" s="125"/>
    </row>
    <row r="1850" spans="30:30" s="75" customFormat="1" x14ac:dyDescent="0.2">
      <c r="AD1850" s="125"/>
    </row>
    <row r="1851" spans="30:30" s="75" customFormat="1" x14ac:dyDescent="0.2">
      <c r="AD1851" s="125"/>
    </row>
    <row r="1852" spans="30:30" s="75" customFormat="1" x14ac:dyDescent="0.2">
      <c r="AD1852" s="125"/>
    </row>
    <row r="1853" spans="30:30" s="75" customFormat="1" x14ac:dyDescent="0.2">
      <c r="AD1853" s="125"/>
    </row>
    <row r="1854" spans="30:30" s="75" customFormat="1" x14ac:dyDescent="0.2">
      <c r="AD1854" s="125"/>
    </row>
    <row r="1855" spans="30:30" s="75" customFormat="1" x14ac:dyDescent="0.2">
      <c r="AD1855" s="125"/>
    </row>
    <row r="1856" spans="30:30" s="75" customFormat="1" x14ac:dyDescent="0.2">
      <c r="AD1856" s="125"/>
    </row>
    <row r="1857" spans="30:30" s="75" customFormat="1" x14ac:dyDescent="0.2">
      <c r="AD1857" s="125"/>
    </row>
    <row r="1858" spans="30:30" s="75" customFormat="1" x14ac:dyDescent="0.2">
      <c r="AD1858" s="125"/>
    </row>
    <row r="1859" spans="30:30" s="75" customFormat="1" x14ac:dyDescent="0.2">
      <c r="AD1859" s="125"/>
    </row>
    <row r="1860" spans="30:30" s="75" customFormat="1" x14ac:dyDescent="0.2">
      <c r="AD1860" s="125"/>
    </row>
    <row r="1861" spans="30:30" s="75" customFormat="1" x14ac:dyDescent="0.2">
      <c r="AD1861" s="125"/>
    </row>
    <row r="1862" spans="30:30" s="75" customFormat="1" x14ac:dyDescent="0.2">
      <c r="AD1862" s="125"/>
    </row>
    <row r="1863" spans="30:30" s="75" customFormat="1" x14ac:dyDescent="0.2">
      <c r="AD1863" s="125"/>
    </row>
    <row r="1864" spans="30:30" s="75" customFormat="1" x14ac:dyDescent="0.2">
      <c r="AD1864" s="125"/>
    </row>
    <row r="1865" spans="30:30" s="75" customFormat="1" x14ac:dyDescent="0.2">
      <c r="AD1865" s="125"/>
    </row>
    <row r="1866" spans="30:30" s="75" customFormat="1" x14ac:dyDescent="0.2">
      <c r="AD1866" s="125"/>
    </row>
    <row r="1867" spans="30:30" s="75" customFormat="1" x14ac:dyDescent="0.2">
      <c r="AD1867" s="125"/>
    </row>
    <row r="1868" spans="30:30" s="75" customFormat="1" x14ac:dyDescent="0.2">
      <c r="AD1868" s="125"/>
    </row>
    <row r="1869" spans="30:30" s="75" customFormat="1" x14ac:dyDescent="0.2">
      <c r="AD1869" s="125"/>
    </row>
    <row r="1870" spans="30:30" s="75" customFormat="1" x14ac:dyDescent="0.2">
      <c r="AD1870" s="125"/>
    </row>
    <row r="1871" spans="30:30" s="75" customFormat="1" x14ac:dyDescent="0.2">
      <c r="AD1871" s="125"/>
    </row>
    <row r="1872" spans="30:30" s="75" customFormat="1" x14ac:dyDescent="0.2">
      <c r="AD1872" s="125"/>
    </row>
    <row r="1873" spans="30:30" s="75" customFormat="1" x14ac:dyDescent="0.2">
      <c r="AD1873" s="125"/>
    </row>
    <row r="1874" spans="30:30" s="75" customFormat="1" x14ac:dyDescent="0.2">
      <c r="AD1874" s="125"/>
    </row>
    <row r="1875" spans="30:30" s="75" customFormat="1" x14ac:dyDescent="0.2">
      <c r="AD1875" s="125"/>
    </row>
    <row r="1876" spans="30:30" s="75" customFormat="1" x14ac:dyDescent="0.2">
      <c r="AD1876" s="125"/>
    </row>
    <row r="1877" spans="30:30" s="75" customFormat="1" x14ac:dyDescent="0.2">
      <c r="AD1877" s="125"/>
    </row>
    <row r="1878" spans="30:30" s="75" customFormat="1" x14ac:dyDescent="0.2">
      <c r="AD1878" s="125"/>
    </row>
    <row r="1879" spans="30:30" s="75" customFormat="1" x14ac:dyDescent="0.2">
      <c r="AD1879" s="125"/>
    </row>
    <row r="1880" spans="30:30" s="75" customFormat="1" x14ac:dyDescent="0.2">
      <c r="AD1880" s="125"/>
    </row>
    <row r="1881" spans="30:30" s="75" customFormat="1" x14ac:dyDescent="0.2">
      <c r="AD1881" s="125"/>
    </row>
    <row r="1882" spans="30:30" s="75" customFormat="1" x14ac:dyDescent="0.2">
      <c r="AD1882" s="125"/>
    </row>
    <row r="1883" spans="30:30" s="75" customFormat="1" x14ac:dyDescent="0.2">
      <c r="AD1883" s="125"/>
    </row>
    <row r="1884" spans="30:30" s="75" customFormat="1" x14ac:dyDescent="0.2">
      <c r="AD1884" s="125"/>
    </row>
    <row r="1885" spans="30:30" s="75" customFormat="1" x14ac:dyDescent="0.2">
      <c r="AD1885" s="125"/>
    </row>
    <row r="1886" spans="30:30" s="75" customFormat="1" x14ac:dyDescent="0.2">
      <c r="AD1886" s="125"/>
    </row>
    <row r="1887" spans="30:30" s="75" customFormat="1" x14ac:dyDescent="0.2">
      <c r="AD1887" s="125"/>
    </row>
    <row r="1888" spans="30:30" s="75" customFormat="1" x14ac:dyDescent="0.2">
      <c r="AD1888" s="125"/>
    </row>
    <row r="1889" spans="30:30" s="75" customFormat="1" x14ac:dyDescent="0.2">
      <c r="AD1889" s="125"/>
    </row>
    <row r="1890" spans="30:30" s="75" customFormat="1" x14ac:dyDescent="0.2">
      <c r="AD1890" s="125"/>
    </row>
    <row r="1891" spans="30:30" s="75" customFormat="1" x14ac:dyDescent="0.2">
      <c r="AD1891" s="125"/>
    </row>
    <row r="1892" spans="30:30" s="75" customFormat="1" x14ac:dyDescent="0.2">
      <c r="AD1892" s="125"/>
    </row>
    <row r="1893" spans="30:30" s="75" customFormat="1" x14ac:dyDescent="0.2">
      <c r="AD1893" s="125"/>
    </row>
    <row r="1894" spans="30:30" s="75" customFormat="1" x14ac:dyDescent="0.2">
      <c r="AD1894" s="125"/>
    </row>
    <row r="1895" spans="30:30" s="75" customFormat="1" x14ac:dyDescent="0.2">
      <c r="AD1895" s="125"/>
    </row>
    <row r="1896" spans="30:30" s="75" customFormat="1" x14ac:dyDescent="0.2">
      <c r="AD1896" s="125"/>
    </row>
    <row r="1897" spans="30:30" s="75" customFormat="1" x14ac:dyDescent="0.2">
      <c r="AD1897" s="125"/>
    </row>
    <row r="1898" spans="30:30" s="75" customFormat="1" x14ac:dyDescent="0.2">
      <c r="AD1898" s="125"/>
    </row>
    <row r="1899" spans="30:30" s="75" customFormat="1" x14ac:dyDescent="0.2">
      <c r="AD1899" s="125"/>
    </row>
    <row r="1900" spans="30:30" s="75" customFormat="1" x14ac:dyDescent="0.2">
      <c r="AD1900" s="125"/>
    </row>
    <row r="1901" spans="30:30" s="75" customFormat="1" x14ac:dyDescent="0.2">
      <c r="AD1901" s="125"/>
    </row>
    <row r="1902" spans="30:30" s="75" customFormat="1" x14ac:dyDescent="0.2">
      <c r="AD1902" s="125"/>
    </row>
    <row r="1903" spans="30:30" s="75" customFormat="1" x14ac:dyDescent="0.2">
      <c r="AD1903" s="125"/>
    </row>
    <row r="1904" spans="30:30" s="75" customFormat="1" x14ac:dyDescent="0.2">
      <c r="AD1904" s="125"/>
    </row>
    <row r="1905" spans="30:30" s="75" customFormat="1" x14ac:dyDescent="0.2">
      <c r="AD1905" s="125"/>
    </row>
    <row r="1906" spans="30:30" s="75" customFormat="1" x14ac:dyDescent="0.2">
      <c r="AD1906" s="125"/>
    </row>
    <row r="1907" spans="30:30" s="75" customFormat="1" x14ac:dyDescent="0.2">
      <c r="AD1907" s="125"/>
    </row>
    <row r="1908" spans="30:30" s="75" customFormat="1" x14ac:dyDescent="0.2">
      <c r="AD1908" s="125"/>
    </row>
    <row r="1909" spans="30:30" s="75" customFormat="1" x14ac:dyDescent="0.2">
      <c r="AD1909" s="125"/>
    </row>
    <row r="1910" spans="30:30" s="75" customFormat="1" x14ac:dyDescent="0.2">
      <c r="AD1910" s="125"/>
    </row>
    <row r="1911" spans="30:30" s="75" customFormat="1" x14ac:dyDescent="0.2">
      <c r="AD1911" s="125"/>
    </row>
    <row r="1912" spans="30:30" s="75" customFormat="1" x14ac:dyDescent="0.2">
      <c r="AD1912" s="125"/>
    </row>
    <row r="1913" spans="30:30" s="75" customFormat="1" x14ac:dyDescent="0.2">
      <c r="AD1913" s="125"/>
    </row>
    <row r="1914" spans="30:30" s="75" customFormat="1" x14ac:dyDescent="0.2">
      <c r="AD1914" s="125"/>
    </row>
    <row r="1915" spans="30:30" s="75" customFormat="1" x14ac:dyDescent="0.2">
      <c r="AD1915" s="125"/>
    </row>
    <row r="1916" spans="30:30" s="75" customFormat="1" x14ac:dyDescent="0.2">
      <c r="AD1916" s="125"/>
    </row>
    <row r="1917" spans="30:30" s="75" customFormat="1" x14ac:dyDescent="0.2">
      <c r="AD1917" s="125"/>
    </row>
    <row r="1918" spans="30:30" s="75" customFormat="1" x14ac:dyDescent="0.2">
      <c r="AD1918" s="125"/>
    </row>
    <row r="1919" spans="30:30" s="75" customFormat="1" x14ac:dyDescent="0.2">
      <c r="AD1919" s="125"/>
    </row>
    <row r="1920" spans="30:30" s="75" customFormat="1" x14ac:dyDescent="0.2">
      <c r="AD1920" s="125"/>
    </row>
    <row r="1921" spans="30:30" s="75" customFormat="1" x14ac:dyDescent="0.2">
      <c r="AD1921" s="125"/>
    </row>
    <row r="1922" spans="30:30" s="75" customFormat="1" x14ac:dyDescent="0.2">
      <c r="AD1922" s="125"/>
    </row>
    <row r="1923" spans="30:30" s="75" customFormat="1" x14ac:dyDescent="0.2">
      <c r="AD1923" s="125"/>
    </row>
    <row r="1924" spans="30:30" s="75" customFormat="1" x14ac:dyDescent="0.2">
      <c r="AD1924" s="125"/>
    </row>
    <row r="1925" spans="30:30" s="75" customFormat="1" x14ac:dyDescent="0.2">
      <c r="AD1925" s="125"/>
    </row>
    <row r="1926" spans="30:30" s="75" customFormat="1" x14ac:dyDescent="0.2">
      <c r="AD1926" s="125"/>
    </row>
    <row r="1927" spans="30:30" s="75" customFormat="1" x14ac:dyDescent="0.2">
      <c r="AD1927" s="125"/>
    </row>
    <row r="1928" spans="30:30" s="75" customFormat="1" x14ac:dyDescent="0.2">
      <c r="AD1928" s="125"/>
    </row>
    <row r="1929" spans="30:30" s="75" customFormat="1" x14ac:dyDescent="0.2">
      <c r="AD1929" s="125"/>
    </row>
    <row r="1930" spans="30:30" s="75" customFormat="1" x14ac:dyDescent="0.2">
      <c r="AD1930" s="125"/>
    </row>
    <row r="1931" spans="30:30" s="75" customFormat="1" x14ac:dyDescent="0.2">
      <c r="AD1931" s="125"/>
    </row>
    <row r="1932" spans="30:30" s="75" customFormat="1" x14ac:dyDescent="0.2">
      <c r="AD1932" s="125"/>
    </row>
    <row r="1933" spans="30:30" s="75" customFormat="1" x14ac:dyDescent="0.2">
      <c r="AD1933" s="125"/>
    </row>
    <row r="1934" spans="30:30" s="75" customFormat="1" x14ac:dyDescent="0.2">
      <c r="AD1934" s="125"/>
    </row>
    <row r="1935" spans="30:30" s="75" customFormat="1" x14ac:dyDescent="0.2">
      <c r="AD1935" s="125"/>
    </row>
    <row r="1936" spans="30:30" s="75" customFormat="1" x14ac:dyDescent="0.2">
      <c r="AD1936" s="125"/>
    </row>
    <row r="1937" spans="30:30" s="75" customFormat="1" x14ac:dyDescent="0.2">
      <c r="AD1937" s="125"/>
    </row>
    <row r="1938" spans="30:30" s="75" customFormat="1" x14ac:dyDescent="0.2">
      <c r="AD1938" s="125"/>
    </row>
    <row r="1939" spans="30:30" s="75" customFormat="1" x14ac:dyDescent="0.2">
      <c r="AD1939" s="125"/>
    </row>
    <row r="1940" spans="30:30" s="75" customFormat="1" x14ac:dyDescent="0.2">
      <c r="AD1940" s="125"/>
    </row>
    <row r="1941" spans="30:30" s="75" customFormat="1" x14ac:dyDescent="0.2">
      <c r="AD1941" s="125"/>
    </row>
    <row r="1942" spans="30:30" s="75" customFormat="1" x14ac:dyDescent="0.2">
      <c r="AD1942" s="125"/>
    </row>
    <row r="1943" spans="30:30" s="75" customFormat="1" x14ac:dyDescent="0.2">
      <c r="AD1943" s="125"/>
    </row>
    <row r="1944" spans="30:30" s="75" customFormat="1" x14ac:dyDescent="0.2">
      <c r="AD1944" s="125"/>
    </row>
    <row r="1945" spans="30:30" s="75" customFormat="1" x14ac:dyDescent="0.2">
      <c r="AD1945" s="125"/>
    </row>
    <row r="1946" spans="30:30" s="75" customFormat="1" x14ac:dyDescent="0.2">
      <c r="AD1946" s="125"/>
    </row>
    <row r="1947" spans="30:30" s="75" customFormat="1" x14ac:dyDescent="0.2">
      <c r="AD1947" s="125"/>
    </row>
    <row r="1948" spans="30:30" s="75" customFormat="1" x14ac:dyDescent="0.2">
      <c r="AD1948" s="125"/>
    </row>
    <row r="1949" spans="30:30" s="75" customFormat="1" x14ac:dyDescent="0.2">
      <c r="AD1949" s="125"/>
    </row>
    <row r="1950" spans="30:30" s="75" customFormat="1" x14ac:dyDescent="0.2">
      <c r="AD1950" s="125"/>
    </row>
    <row r="1951" spans="30:30" s="75" customFormat="1" x14ac:dyDescent="0.2">
      <c r="AD1951" s="125"/>
    </row>
    <row r="1952" spans="30:30" s="75" customFormat="1" x14ac:dyDescent="0.2">
      <c r="AD1952" s="125"/>
    </row>
    <row r="1953" spans="30:30" s="75" customFormat="1" x14ac:dyDescent="0.2">
      <c r="AD1953" s="125"/>
    </row>
    <row r="1954" spans="30:30" s="75" customFormat="1" x14ac:dyDescent="0.2">
      <c r="AD1954" s="125"/>
    </row>
    <row r="1955" spans="30:30" s="75" customFormat="1" x14ac:dyDescent="0.2">
      <c r="AD1955" s="125"/>
    </row>
    <row r="1956" spans="30:30" s="75" customFormat="1" x14ac:dyDescent="0.2">
      <c r="AD1956" s="125"/>
    </row>
    <row r="1957" spans="30:30" s="75" customFormat="1" x14ac:dyDescent="0.2">
      <c r="AD1957" s="125"/>
    </row>
    <row r="1958" spans="30:30" s="75" customFormat="1" x14ac:dyDescent="0.2">
      <c r="AD1958" s="125"/>
    </row>
    <row r="1959" spans="30:30" s="75" customFormat="1" x14ac:dyDescent="0.2">
      <c r="AD1959" s="125"/>
    </row>
    <row r="1960" spans="30:30" s="75" customFormat="1" x14ac:dyDescent="0.2">
      <c r="AD1960" s="125"/>
    </row>
    <row r="1961" spans="30:30" s="75" customFormat="1" x14ac:dyDescent="0.2">
      <c r="AD1961" s="125"/>
    </row>
    <row r="1962" spans="30:30" s="75" customFormat="1" x14ac:dyDescent="0.2">
      <c r="AD1962" s="125"/>
    </row>
    <row r="1963" spans="30:30" s="75" customFormat="1" x14ac:dyDescent="0.2">
      <c r="AD1963" s="125"/>
    </row>
    <row r="1964" spans="30:30" s="75" customFormat="1" x14ac:dyDescent="0.2">
      <c r="AD1964" s="125"/>
    </row>
    <row r="1965" spans="30:30" s="75" customFormat="1" x14ac:dyDescent="0.2">
      <c r="AD1965" s="125"/>
    </row>
    <row r="1966" spans="30:30" s="75" customFormat="1" x14ac:dyDescent="0.2">
      <c r="AD1966" s="125"/>
    </row>
    <row r="1967" spans="30:30" s="75" customFormat="1" x14ac:dyDescent="0.2">
      <c r="AD1967" s="125"/>
    </row>
    <row r="1968" spans="30:30" s="75" customFormat="1" x14ac:dyDescent="0.2">
      <c r="AD1968" s="125"/>
    </row>
    <row r="1969" spans="30:30" s="75" customFormat="1" x14ac:dyDescent="0.2">
      <c r="AD1969" s="125"/>
    </row>
    <row r="1970" spans="30:30" s="75" customFormat="1" x14ac:dyDescent="0.2">
      <c r="AD1970" s="125"/>
    </row>
    <row r="1971" spans="30:30" s="75" customFormat="1" x14ac:dyDescent="0.2">
      <c r="AD1971" s="125"/>
    </row>
    <row r="1972" spans="30:30" s="75" customFormat="1" x14ac:dyDescent="0.2">
      <c r="AD1972" s="125"/>
    </row>
    <row r="1973" spans="30:30" s="75" customFormat="1" x14ac:dyDescent="0.2">
      <c r="AD1973" s="125"/>
    </row>
    <row r="1974" spans="30:30" s="75" customFormat="1" x14ac:dyDescent="0.2">
      <c r="AD1974" s="125"/>
    </row>
    <row r="1975" spans="30:30" s="75" customFormat="1" x14ac:dyDescent="0.2">
      <c r="AD1975" s="125"/>
    </row>
    <row r="1976" spans="30:30" s="75" customFormat="1" x14ac:dyDescent="0.2">
      <c r="AD1976" s="125"/>
    </row>
    <row r="1977" spans="30:30" s="75" customFormat="1" x14ac:dyDescent="0.2">
      <c r="AD1977" s="125"/>
    </row>
    <row r="1978" spans="30:30" s="75" customFormat="1" x14ac:dyDescent="0.2">
      <c r="AD1978" s="125"/>
    </row>
    <row r="1979" spans="30:30" s="75" customFormat="1" x14ac:dyDescent="0.2">
      <c r="AD1979" s="125"/>
    </row>
    <row r="1980" spans="30:30" s="75" customFormat="1" x14ac:dyDescent="0.2">
      <c r="AD1980" s="125"/>
    </row>
    <row r="1981" spans="30:30" s="75" customFormat="1" x14ac:dyDescent="0.2">
      <c r="AD1981" s="125"/>
    </row>
    <row r="1982" spans="30:30" s="75" customFormat="1" x14ac:dyDescent="0.2">
      <c r="AD1982" s="125"/>
    </row>
    <row r="1983" spans="30:30" s="75" customFormat="1" x14ac:dyDescent="0.2">
      <c r="AD1983" s="125"/>
    </row>
    <row r="1984" spans="30:30" s="75" customFormat="1" x14ac:dyDescent="0.2">
      <c r="AD1984" s="125"/>
    </row>
    <row r="1985" spans="30:30" s="75" customFormat="1" x14ac:dyDescent="0.2">
      <c r="AD1985" s="125"/>
    </row>
    <row r="1986" spans="30:30" s="75" customFormat="1" x14ac:dyDescent="0.2">
      <c r="AD1986" s="125"/>
    </row>
    <row r="1987" spans="30:30" s="75" customFormat="1" x14ac:dyDescent="0.2">
      <c r="AD1987" s="125"/>
    </row>
    <row r="1988" spans="30:30" s="75" customFormat="1" x14ac:dyDescent="0.2">
      <c r="AD1988" s="125"/>
    </row>
    <row r="1989" spans="30:30" s="75" customFormat="1" x14ac:dyDescent="0.2">
      <c r="AD1989" s="125"/>
    </row>
    <row r="1990" spans="30:30" s="75" customFormat="1" x14ac:dyDescent="0.2">
      <c r="AD1990" s="125"/>
    </row>
    <row r="1991" spans="30:30" s="75" customFormat="1" x14ac:dyDescent="0.2">
      <c r="AD1991" s="125"/>
    </row>
    <row r="1992" spans="30:30" s="75" customFormat="1" x14ac:dyDescent="0.2">
      <c r="AD1992" s="125"/>
    </row>
    <row r="1993" spans="30:30" s="75" customFormat="1" x14ac:dyDescent="0.2">
      <c r="AD1993" s="125"/>
    </row>
    <row r="1994" spans="30:30" s="75" customFormat="1" x14ac:dyDescent="0.2">
      <c r="AD1994" s="125"/>
    </row>
    <row r="1995" spans="30:30" s="75" customFormat="1" x14ac:dyDescent="0.2">
      <c r="AD1995" s="125"/>
    </row>
    <row r="1996" spans="30:30" s="75" customFormat="1" x14ac:dyDescent="0.2">
      <c r="AD1996" s="125"/>
    </row>
    <row r="1997" spans="30:30" s="75" customFormat="1" x14ac:dyDescent="0.2">
      <c r="AD1997" s="125"/>
    </row>
    <row r="1998" spans="30:30" s="75" customFormat="1" x14ac:dyDescent="0.2">
      <c r="AD1998" s="125"/>
    </row>
    <row r="1999" spans="30:30" s="75" customFormat="1" x14ac:dyDescent="0.2">
      <c r="AD1999" s="125"/>
    </row>
    <row r="2000" spans="30:30" s="75" customFormat="1" x14ac:dyDescent="0.2">
      <c r="AD2000" s="125"/>
    </row>
    <row r="2001" spans="30:30" s="75" customFormat="1" x14ac:dyDescent="0.2">
      <c r="AD2001" s="125"/>
    </row>
    <row r="2002" spans="30:30" s="75" customFormat="1" x14ac:dyDescent="0.2">
      <c r="AD2002" s="125"/>
    </row>
    <row r="2003" spans="30:30" s="75" customFormat="1" x14ac:dyDescent="0.2">
      <c r="AD2003" s="125"/>
    </row>
    <row r="2004" spans="30:30" s="75" customFormat="1" x14ac:dyDescent="0.2">
      <c r="AD2004" s="125"/>
    </row>
    <row r="2005" spans="30:30" s="75" customFormat="1" x14ac:dyDescent="0.2">
      <c r="AD2005" s="125"/>
    </row>
    <row r="2006" spans="30:30" s="75" customFormat="1" x14ac:dyDescent="0.2">
      <c r="AD2006" s="125"/>
    </row>
    <row r="2007" spans="30:30" s="75" customFormat="1" x14ac:dyDescent="0.2">
      <c r="AD2007" s="125"/>
    </row>
    <row r="2008" spans="30:30" s="75" customFormat="1" x14ac:dyDescent="0.2">
      <c r="AD2008" s="125"/>
    </row>
    <row r="2009" spans="30:30" s="75" customFormat="1" x14ac:dyDescent="0.2">
      <c r="AD2009" s="125"/>
    </row>
    <row r="2010" spans="30:30" s="75" customFormat="1" x14ac:dyDescent="0.2">
      <c r="AD2010" s="125"/>
    </row>
    <row r="2011" spans="30:30" s="75" customFormat="1" x14ac:dyDescent="0.2">
      <c r="AD2011" s="125"/>
    </row>
    <row r="2012" spans="30:30" s="75" customFormat="1" x14ac:dyDescent="0.2">
      <c r="AD2012" s="125"/>
    </row>
    <row r="2013" spans="30:30" s="75" customFormat="1" x14ac:dyDescent="0.2">
      <c r="AD2013" s="125"/>
    </row>
    <row r="2014" spans="30:30" s="75" customFormat="1" x14ac:dyDescent="0.2">
      <c r="AD2014" s="125"/>
    </row>
    <row r="2015" spans="30:30" s="75" customFormat="1" x14ac:dyDescent="0.2">
      <c r="AD2015" s="125"/>
    </row>
    <row r="2016" spans="30:30" s="75" customFormat="1" x14ac:dyDescent="0.2">
      <c r="AD2016" s="125"/>
    </row>
    <row r="2017" spans="30:30" s="75" customFormat="1" x14ac:dyDescent="0.2">
      <c r="AD2017" s="125"/>
    </row>
    <row r="2018" spans="30:30" s="75" customFormat="1" x14ac:dyDescent="0.2">
      <c r="AD2018" s="125"/>
    </row>
    <row r="2019" spans="30:30" s="75" customFormat="1" x14ac:dyDescent="0.2">
      <c r="AD2019" s="125"/>
    </row>
    <row r="2020" spans="30:30" s="75" customFormat="1" x14ac:dyDescent="0.2">
      <c r="AD2020" s="125"/>
    </row>
    <row r="2021" spans="30:30" s="75" customFormat="1" x14ac:dyDescent="0.2">
      <c r="AD2021" s="125"/>
    </row>
    <row r="2022" spans="30:30" s="75" customFormat="1" x14ac:dyDescent="0.2">
      <c r="AD2022" s="125"/>
    </row>
    <row r="2023" spans="30:30" s="75" customFormat="1" x14ac:dyDescent="0.2">
      <c r="AD2023" s="125"/>
    </row>
    <row r="2024" spans="30:30" s="75" customFormat="1" x14ac:dyDescent="0.2">
      <c r="AD2024" s="125"/>
    </row>
    <row r="2025" spans="30:30" s="75" customFormat="1" x14ac:dyDescent="0.2">
      <c r="AD2025" s="125"/>
    </row>
    <row r="2026" spans="30:30" s="75" customFormat="1" x14ac:dyDescent="0.2">
      <c r="AD2026" s="125"/>
    </row>
    <row r="2027" spans="30:30" s="75" customFormat="1" x14ac:dyDescent="0.2">
      <c r="AD2027" s="125"/>
    </row>
    <row r="2028" spans="30:30" s="75" customFormat="1" x14ac:dyDescent="0.2">
      <c r="AD2028" s="125"/>
    </row>
    <row r="2029" spans="30:30" s="75" customFormat="1" x14ac:dyDescent="0.2">
      <c r="AD2029" s="125"/>
    </row>
    <row r="2030" spans="30:30" s="75" customFormat="1" x14ac:dyDescent="0.2">
      <c r="AD2030" s="125"/>
    </row>
    <row r="2031" spans="30:30" s="75" customFormat="1" x14ac:dyDescent="0.2">
      <c r="AD2031" s="125"/>
    </row>
    <row r="2032" spans="30:30" s="75" customFormat="1" x14ac:dyDescent="0.2">
      <c r="AD2032" s="125"/>
    </row>
    <row r="2033" spans="30:30" s="75" customFormat="1" x14ac:dyDescent="0.2">
      <c r="AD2033" s="125"/>
    </row>
    <row r="2034" spans="30:30" s="75" customFormat="1" x14ac:dyDescent="0.2">
      <c r="AD2034" s="125"/>
    </row>
    <row r="2035" spans="30:30" s="75" customFormat="1" x14ac:dyDescent="0.2">
      <c r="AD2035" s="125"/>
    </row>
    <row r="2036" spans="30:30" s="75" customFormat="1" x14ac:dyDescent="0.2">
      <c r="AD2036" s="125"/>
    </row>
    <row r="2037" spans="30:30" s="75" customFormat="1" x14ac:dyDescent="0.2">
      <c r="AD2037" s="125"/>
    </row>
    <row r="2038" spans="30:30" s="75" customFormat="1" x14ac:dyDescent="0.2">
      <c r="AD2038" s="125"/>
    </row>
    <row r="2039" spans="30:30" s="75" customFormat="1" x14ac:dyDescent="0.2">
      <c r="AD2039" s="125"/>
    </row>
    <row r="2040" spans="30:30" s="75" customFormat="1" x14ac:dyDescent="0.2">
      <c r="AD2040" s="125"/>
    </row>
    <row r="2041" spans="30:30" s="75" customFormat="1" x14ac:dyDescent="0.2">
      <c r="AD2041" s="125"/>
    </row>
    <row r="2042" spans="30:30" s="75" customFormat="1" x14ac:dyDescent="0.2">
      <c r="AD2042" s="125"/>
    </row>
    <row r="2043" spans="30:30" s="75" customFormat="1" x14ac:dyDescent="0.2">
      <c r="AD2043" s="125"/>
    </row>
    <row r="2044" spans="30:30" s="75" customFormat="1" x14ac:dyDescent="0.2">
      <c r="AD2044" s="125"/>
    </row>
    <row r="2045" spans="30:30" s="75" customFormat="1" x14ac:dyDescent="0.2">
      <c r="AD2045" s="125"/>
    </row>
    <row r="2046" spans="30:30" s="75" customFormat="1" x14ac:dyDescent="0.2">
      <c r="AD2046" s="125"/>
    </row>
    <row r="2047" spans="30:30" s="75" customFormat="1" x14ac:dyDescent="0.2">
      <c r="AD2047" s="125"/>
    </row>
    <row r="2048" spans="30:30" s="75" customFormat="1" x14ac:dyDescent="0.2">
      <c r="AD2048" s="125"/>
    </row>
    <row r="2049" spans="30:30" s="75" customFormat="1" x14ac:dyDescent="0.2">
      <c r="AD2049" s="125"/>
    </row>
    <row r="2050" spans="30:30" s="75" customFormat="1" x14ac:dyDescent="0.2">
      <c r="AD2050" s="125"/>
    </row>
    <row r="2051" spans="30:30" s="75" customFormat="1" x14ac:dyDescent="0.2">
      <c r="AD2051" s="125"/>
    </row>
    <row r="2052" spans="30:30" s="75" customFormat="1" x14ac:dyDescent="0.2">
      <c r="AD2052" s="125"/>
    </row>
    <row r="2053" spans="30:30" s="75" customFormat="1" x14ac:dyDescent="0.2">
      <c r="AD2053" s="125"/>
    </row>
    <row r="2054" spans="30:30" s="75" customFormat="1" x14ac:dyDescent="0.2">
      <c r="AD2054" s="125"/>
    </row>
    <row r="2055" spans="30:30" s="75" customFormat="1" x14ac:dyDescent="0.2">
      <c r="AD2055" s="125"/>
    </row>
    <row r="2056" spans="30:30" s="75" customFormat="1" x14ac:dyDescent="0.2">
      <c r="AD2056" s="125"/>
    </row>
    <row r="2057" spans="30:30" s="75" customFormat="1" x14ac:dyDescent="0.2">
      <c r="AD2057" s="125"/>
    </row>
    <row r="2058" spans="30:30" s="75" customFormat="1" x14ac:dyDescent="0.2">
      <c r="AD2058" s="125"/>
    </row>
    <row r="2059" spans="30:30" s="75" customFormat="1" x14ac:dyDescent="0.2">
      <c r="AD2059" s="125"/>
    </row>
    <row r="2060" spans="30:30" s="75" customFormat="1" x14ac:dyDescent="0.2">
      <c r="AD2060" s="125"/>
    </row>
    <row r="2061" spans="30:30" s="75" customFormat="1" x14ac:dyDescent="0.2">
      <c r="AD2061" s="125"/>
    </row>
    <row r="2062" spans="30:30" s="75" customFormat="1" x14ac:dyDescent="0.2">
      <c r="AD2062" s="125"/>
    </row>
    <row r="2063" spans="30:30" s="75" customFormat="1" x14ac:dyDescent="0.2">
      <c r="AD2063" s="125"/>
    </row>
    <row r="2064" spans="30:30" s="75" customFormat="1" x14ac:dyDescent="0.2">
      <c r="AD2064" s="125"/>
    </row>
    <row r="2065" spans="30:30" s="75" customFormat="1" x14ac:dyDescent="0.2">
      <c r="AD2065" s="125"/>
    </row>
    <row r="2066" spans="30:30" s="75" customFormat="1" x14ac:dyDescent="0.2">
      <c r="AD2066" s="125"/>
    </row>
    <row r="2067" spans="30:30" s="75" customFormat="1" x14ac:dyDescent="0.2">
      <c r="AD2067" s="125"/>
    </row>
    <row r="2068" spans="30:30" s="75" customFormat="1" x14ac:dyDescent="0.2">
      <c r="AD2068" s="125"/>
    </row>
    <row r="2069" spans="30:30" s="75" customFormat="1" x14ac:dyDescent="0.2">
      <c r="AD2069" s="125"/>
    </row>
    <row r="2070" spans="30:30" s="75" customFormat="1" x14ac:dyDescent="0.2">
      <c r="AD2070" s="125"/>
    </row>
    <row r="2071" spans="30:30" s="75" customFormat="1" x14ac:dyDescent="0.2">
      <c r="AD2071" s="125"/>
    </row>
    <row r="2072" spans="30:30" s="75" customFormat="1" x14ac:dyDescent="0.2">
      <c r="AD2072" s="125"/>
    </row>
    <row r="2073" spans="30:30" s="75" customFormat="1" x14ac:dyDescent="0.2">
      <c r="AD2073" s="125"/>
    </row>
    <row r="2074" spans="30:30" s="75" customFormat="1" x14ac:dyDescent="0.2">
      <c r="AD2074" s="125"/>
    </row>
    <row r="2075" spans="30:30" s="75" customFormat="1" x14ac:dyDescent="0.2">
      <c r="AD2075" s="125"/>
    </row>
    <row r="2076" spans="30:30" s="75" customFormat="1" x14ac:dyDescent="0.2">
      <c r="AD2076" s="125"/>
    </row>
    <row r="2077" spans="30:30" s="75" customFormat="1" x14ac:dyDescent="0.2">
      <c r="AD2077" s="125"/>
    </row>
    <row r="2078" spans="30:30" s="75" customFormat="1" x14ac:dyDescent="0.2">
      <c r="AD2078" s="125"/>
    </row>
    <row r="2079" spans="30:30" s="75" customFormat="1" x14ac:dyDescent="0.2">
      <c r="AD2079" s="125"/>
    </row>
    <row r="2080" spans="30:30" s="75" customFormat="1" x14ac:dyDescent="0.2">
      <c r="AD2080" s="125"/>
    </row>
    <row r="2081" spans="30:30" s="75" customFormat="1" x14ac:dyDescent="0.2">
      <c r="AD2081" s="125"/>
    </row>
    <row r="2082" spans="30:30" s="75" customFormat="1" x14ac:dyDescent="0.2">
      <c r="AD2082" s="125"/>
    </row>
    <row r="2083" spans="30:30" s="75" customFormat="1" x14ac:dyDescent="0.2">
      <c r="AD2083" s="125"/>
    </row>
    <row r="2084" spans="30:30" s="75" customFormat="1" x14ac:dyDescent="0.2">
      <c r="AD2084" s="125"/>
    </row>
    <row r="2085" spans="30:30" s="75" customFormat="1" x14ac:dyDescent="0.2">
      <c r="AD2085" s="125"/>
    </row>
    <row r="2086" spans="30:30" s="75" customFormat="1" x14ac:dyDescent="0.2">
      <c r="AD2086" s="125"/>
    </row>
    <row r="2087" spans="30:30" s="75" customFormat="1" x14ac:dyDescent="0.2">
      <c r="AD2087" s="125"/>
    </row>
    <row r="2088" spans="30:30" s="75" customFormat="1" x14ac:dyDescent="0.2">
      <c r="AD2088" s="125"/>
    </row>
    <row r="2089" spans="30:30" s="75" customFormat="1" x14ac:dyDescent="0.2">
      <c r="AD2089" s="125"/>
    </row>
    <row r="2090" spans="30:30" s="75" customFormat="1" x14ac:dyDescent="0.2">
      <c r="AD2090" s="125"/>
    </row>
    <row r="2091" spans="30:30" s="75" customFormat="1" x14ac:dyDescent="0.2">
      <c r="AD2091" s="125"/>
    </row>
    <row r="2092" spans="30:30" s="75" customFormat="1" x14ac:dyDescent="0.2">
      <c r="AD2092" s="125"/>
    </row>
    <row r="2093" spans="30:30" s="75" customFormat="1" x14ac:dyDescent="0.2">
      <c r="AD2093" s="125"/>
    </row>
    <row r="2094" spans="30:30" s="75" customFormat="1" x14ac:dyDescent="0.2">
      <c r="AD2094" s="125"/>
    </row>
    <row r="2095" spans="30:30" s="75" customFormat="1" x14ac:dyDescent="0.2">
      <c r="AD2095" s="125"/>
    </row>
    <row r="2096" spans="30:30" s="75" customFormat="1" x14ac:dyDescent="0.2">
      <c r="AD2096" s="125"/>
    </row>
    <row r="2097" spans="30:30" s="75" customFormat="1" x14ac:dyDescent="0.2">
      <c r="AD2097" s="125"/>
    </row>
    <row r="2098" spans="30:30" s="75" customFormat="1" x14ac:dyDescent="0.2">
      <c r="AD2098" s="125"/>
    </row>
    <row r="2099" spans="30:30" s="75" customFormat="1" x14ac:dyDescent="0.2">
      <c r="AD2099" s="125"/>
    </row>
    <row r="2100" spans="30:30" s="75" customFormat="1" x14ac:dyDescent="0.2">
      <c r="AD2100" s="125"/>
    </row>
    <row r="2101" spans="30:30" s="75" customFormat="1" x14ac:dyDescent="0.2">
      <c r="AD2101" s="125"/>
    </row>
    <row r="2102" spans="30:30" s="75" customFormat="1" x14ac:dyDescent="0.2">
      <c r="AD2102" s="125"/>
    </row>
    <row r="2103" spans="30:30" s="75" customFormat="1" x14ac:dyDescent="0.2">
      <c r="AD2103" s="125"/>
    </row>
    <row r="2104" spans="30:30" s="75" customFormat="1" x14ac:dyDescent="0.2">
      <c r="AD2104" s="125"/>
    </row>
    <row r="2105" spans="30:30" s="75" customFormat="1" x14ac:dyDescent="0.2">
      <c r="AD2105" s="125"/>
    </row>
    <row r="2106" spans="30:30" s="75" customFormat="1" x14ac:dyDescent="0.2">
      <c r="AD2106" s="125"/>
    </row>
    <row r="2107" spans="30:30" s="75" customFormat="1" x14ac:dyDescent="0.2">
      <c r="AD2107" s="125"/>
    </row>
    <row r="2108" spans="30:30" s="75" customFormat="1" x14ac:dyDescent="0.2">
      <c r="AD2108" s="125"/>
    </row>
    <row r="2109" spans="30:30" s="75" customFormat="1" x14ac:dyDescent="0.2">
      <c r="AD2109" s="125"/>
    </row>
    <row r="2110" spans="30:30" s="75" customFormat="1" x14ac:dyDescent="0.2">
      <c r="AD2110" s="125"/>
    </row>
    <row r="2111" spans="30:30" s="75" customFormat="1" x14ac:dyDescent="0.2">
      <c r="AD2111" s="125"/>
    </row>
    <row r="2112" spans="30:30" s="75" customFormat="1" x14ac:dyDescent="0.2">
      <c r="AD2112" s="125"/>
    </row>
    <row r="2113" spans="30:30" s="75" customFormat="1" x14ac:dyDescent="0.2">
      <c r="AD2113" s="125"/>
    </row>
    <row r="2114" spans="30:30" s="75" customFormat="1" x14ac:dyDescent="0.2">
      <c r="AD2114" s="125"/>
    </row>
    <row r="2115" spans="30:30" s="75" customFormat="1" x14ac:dyDescent="0.2">
      <c r="AD2115" s="125"/>
    </row>
    <row r="2116" spans="30:30" s="75" customFormat="1" x14ac:dyDescent="0.2">
      <c r="AD2116" s="125"/>
    </row>
    <row r="2117" spans="30:30" s="75" customFormat="1" x14ac:dyDescent="0.2">
      <c r="AD2117" s="125"/>
    </row>
    <row r="2118" spans="30:30" s="75" customFormat="1" x14ac:dyDescent="0.2">
      <c r="AD2118" s="125"/>
    </row>
    <row r="2119" spans="30:30" s="75" customFormat="1" x14ac:dyDescent="0.2">
      <c r="AD2119" s="125"/>
    </row>
    <row r="2120" spans="30:30" s="75" customFormat="1" x14ac:dyDescent="0.2">
      <c r="AD2120" s="125"/>
    </row>
    <row r="2121" spans="30:30" s="75" customFormat="1" x14ac:dyDescent="0.2">
      <c r="AD2121" s="125"/>
    </row>
    <row r="2122" spans="30:30" s="75" customFormat="1" x14ac:dyDescent="0.2">
      <c r="AD2122" s="125"/>
    </row>
    <row r="2123" spans="30:30" s="75" customFormat="1" x14ac:dyDescent="0.2">
      <c r="AD2123" s="125"/>
    </row>
    <row r="2124" spans="30:30" s="75" customFormat="1" x14ac:dyDescent="0.2">
      <c r="AD2124" s="125"/>
    </row>
    <row r="2125" spans="30:30" s="75" customFormat="1" x14ac:dyDescent="0.2">
      <c r="AD2125" s="125"/>
    </row>
    <row r="2126" spans="30:30" s="75" customFormat="1" x14ac:dyDescent="0.2">
      <c r="AD2126" s="125"/>
    </row>
    <row r="2127" spans="30:30" s="75" customFormat="1" x14ac:dyDescent="0.2">
      <c r="AD2127" s="125"/>
    </row>
    <row r="2128" spans="30:30" s="75" customFormat="1" x14ac:dyDescent="0.2">
      <c r="AD2128" s="125"/>
    </row>
    <row r="2129" spans="30:30" s="75" customFormat="1" x14ac:dyDescent="0.2">
      <c r="AD2129" s="125"/>
    </row>
    <row r="2130" spans="30:30" s="75" customFormat="1" x14ac:dyDescent="0.2">
      <c r="AD2130" s="125"/>
    </row>
    <row r="2131" spans="30:30" s="75" customFormat="1" x14ac:dyDescent="0.2">
      <c r="AD2131" s="125"/>
    </row>
    <row r="2132" spans="30:30" s="75" customFormat="1" x14ac:dyDescent="0.2">
      <c r="AD2132" s="125"/>
    </row>
    <row r="2133" spans="30:30" s="75" customFormat="1" x14ac:dyDescent="0.2">
      <c r="AD2133" s="125"/>
    </row>
    <row r="2134" spans="30:30" s="75" customFormat="1" x14ac:dyDescent="0.2">
      <c r="AD2134" s="125"/>
    </row>
    <row r="2135" spans="30:30" s="75" customFormat="1" x14ac:dyDescent="0.2">
      <c r="AD2135" s="125"/>
    </row>
    <row r="2136" spans="30:30" s="75" customFormat="1" x14ac:dyDescent="0.2">
      <c r="AD2136" s="125"/>
    </row>
    <row r="2137" spans="30:30" s="75" customFormat="1" x14ac:dyDescent="0.2">
      <c r="AD2137" s="125"/>
    </row>
    <row r="2138" spans="30:30" s="75" customFormat="1" x14ac:dyDescent="0.2">
      <c r="AD2138" s="125"/>
    </row>
    <row r="2139" spans="30:30" s="75" customFormat="1" x14ac:dyDescent="0.2">
      <c r="AD2139" s="125"/>
    </row>
    <row r="2140" spans="30:30" s="75" customFormat="1" x14ac:dyDescent="0.2">
      <c r="AD2140" s="125"/>
    </row>
    <row r="2141" spans="30:30" s="75" customFormat="1" x14ac:dyDescent="0.2">
      <c r="AD2141" s="125"/>
    </row>
    <row r="2142" spans="30:30" s="75" customFormat="1" x14ac:dyDescent="0.2">
      <c r="AD2142" s="125"/>
    </row>
    <row r="2143" spans="30:30" s="75" customFormat="1" x14ac:dyDescent="0.2">
      <c r="AD2143" s="125"/>
    </row>
    <row r="2144" spans="30:30" s="75" customFormat="1" x14ac:dyDescent="0.2">
      <c r="AD2144" s="125"/>
    </row>
    <row r="2145" spans="30:30" s="75" customFormat="1" x14ac:dyDescent="0.2">
      <c r="AD2145" s="125"/>
    </row>
    <row r="2146" spans="30:30" s="75" customFormat="1" x14ac:dyDescent="0.2">
      <c r="AD2146" s="125"/>
    </row>
    <row r="2147" spans="30:30" s="75" customFormat="1" x14ac:dyDescent="0.2">
      <c r="AD2147" s="125"/>
    </row>
    <row r="2148" spans="30:30" s="75" customFormat="1" x14ac:dyDescent="0.2">
      <c r="AD2148" s="125"/>
    </row>
    <row r="2149" spans="30:30" s="75" customFormat="1" x14ac:dyDescent="0.2">
      <c r="AD2149" s="125"/>
    </row>
    <row r="2150" spans="30:30" s="75" customFormat="1" x14ac:dyDescent="0.2">
      <c r="AD2150" s="125"/>
    </row>
    <row r="2151" spans="30:30" s="75" customFormat="1" x14ac:dyDescent="0.2">
      <c r="AD2151" s="125"/>
    </row>
    <row r="2152" spans="30:30" s="75" customFormat="1" x14ac:dyDescent="0.2">
      <c r="AD2152" s="125"/>
    </row>
    <row r="2153" spans="30:30" s="75" customFormat="1" x14ac:dyDescent="0.2">
      <c r="AD2153" s="125"/>
    </row>
    <row r="2154" spans="30:30" s="75" customFormat="1" x14ac:dyDescent="0.2">
      <c r="AD2154" s="125"/>
    </row>
    <row r="2155" spans="30:30" s="75" customFormat="1" x14ac:dyDescent="0.2">
      <c r="AD2155" s="125"/>
    </row>
    <row r="2156" spans="30:30" s="75" customFormat="1" x14ac:dyDescent="0.2">
      <c r="AD2156" s="125"/>
    </row>
    <row r="2157" spans="30:30" s="75" customFormat="1" x14ac:dyDescent="0.2">
      <c r="AD2157" s="125"/>
    </row>
    <row r="2158" spans="30:30" s="75" customFormat="1" x14ac:dyDescent="0.2">
      <c r="AD2158" s="125"/>
    </row>
    <row r="2159" spans="30:30" s="75" customFormat="1" x14ac:dyDescent="0.2">
      <c r="AD2159" s="125"/>
    </row>
    <row r="2160" spans="30:30" s="75" customFormat="1" x14ac:dyDescent="0.2">
      <c r="AD2160" s="125"/>
    </row>
    <row r="2161" spans="30:30" s="75" customFormat="1" x14ac:dyDescent="0.2">
      <c r="AD2161" s="125"/>
    </row>
    <row r="2162" spans="30:30" s="75" customFormat="1" x14ac:dyDescent="0.2">
      <c r="AD2162" s="125"/>
    </row>
    <row r="2163" spans="30:30" s="75" customFormat="1" x14ac:dyDescent="0.2">
      <c r="AD2163" s="125"/>
    </row>
    <row r="2164" spans="30:30" s="75" customFormat="1" x14ac:dyDescent="0.2">
      <c r="AD2164" s="125"/>
    </row>
    <row r="2165" spans="30:30" s="75" customFormat="1" x14ac:dyDescent="0.2">
      <c r="AD2165" s="125"/>
    </row>
    <row r="2166" spans="30:30" s="75" customFormat="1" x14ac:dyDescent="0.2">
      <c r="AD2166" s="125"/>
    </row>
    <row r="2167" spans="30:30" s="75" customFormat="1" x14ac:dyDescent="0.2">
      <c r="AD2167" s="125"/>
    </row>
    <row r="2168" spans="30:30" s="75" customFormat="1" x14ac:dyDescent="0.2">
      <c r="AD2168" s="125"/>
    </row>
    <row r="2169" spans="30:30" s="75" customFormat="1" x14ac:dyDescent="0.2">
      <c r="AD2169" s="125"/>
    </row>
    <row r="2170" spans="30:30" s="75" customFormat="1" x14ac:dyDescent="0.2">
      <c r="AD2170" s="125"/>
    </row>
    <row r="2171" spans="30:30" s="75" customFormat="1" x14ac:dyDescent="0.2">
      <c r="AD2171" s="125"/>
    </row>
    <row r="2172" spans="30:30" s="75" customFormat="1" x14ac:dyDescent="0.2">
      <c r="AD2172" s="125"/>
    </row>
    <row r="2173" spans="30:30" s="75" customFormat="1" x14ac:dyDescent="0.2">
      <c r="AD2173" s="125"/>
    </row>
    <row r="2174" spans="30:30" s="75" customFormat="1" x14ac:dyDescent="0.2">
      <c r="AD2174" s="125"/>
    </row>
    <row r="2175" spans="30:30" s="75" customFormat="1" x14ac:dyDescent="0.2">
      <c r="AD2175" s="125"/>
    </row>
    <row r="2176" spans="30:30" s="75" customFormat="1" x14ac:dyDescent="0.2">
      <c r="AD2176" s="125"/>
    </row>
    <row r="2177" spans="30:30" s="75" customFormat="1" x14ac:dyDescent="0.2">
      <c r="AD2177" s="125"/>
    </row>
    <row r="2178" spans="30:30" s="75" customFormat="1" x14ac:dyDescent="0.2">
      <c r="AD2178" s="125"/>
    </row>
    <row r="2179" spans="30:30" s="75" customFormat="1" x14ac:dyDescent="0.2">
      <c r="AD2179" s="125"/>
    </row>
    <row r="2180" spans="30:30" s="75" customFormat="1" x14ac:dyDescent="0.2">
      <c r="AD2180" s="125"/>
    </row>
    <row r="2181" spans="30:30" s="75" customFormat="1" x14ac:dyDescent="0.2">
      <c r="AD2181" s="125"/>
    </row>
    <row r="2182" spans="30:30" s="75" customFormat="1" x14ac:dyDescent="0.2">
      <c r="AD2182" s="125"/>
    </row>
    <row r="2183" spans="30:30" s="75" customFormat="1" x14ac:dyDescent="0.2">
      <c r="AD2183" s="125"/>
    </row>
    <row r="2184" spans="30:30" s="75" customFormat="1" x14ac:dyDescent="0.2">
      <c r="AD2184" s="125"/>
    </row>
    <row r="2185" spans="30:30" s="75" customFormat="1" x14ac:dyDescent="0.2">
      <c r="AD2185" s="125"/>
    </row>
    <row r="2186" spans="30:30" s="75" customFormat="1" x14ac:dyDescent="0.2">
      <c r="AD2186" s="125"/>
    </row>
    <row r="2187" spans="30:30" s="75" customFormat="1" x14ac:dyDescent="0.2">
      <c r="AD2187" s="125"/>
    </row>
    <row r="2188" spans="30:30" s="75" customFormat="1" x14ac:dyDescent="0.2">
      <c r="AD2188" s="125"/>
    </row>
    <row r="2189" spans="30:30" s="75" customFormat="1" x14ac:dyDescent="0.2">
      <c r="AD2189" s="125"/>
    </row>
    <row r="2190" spans="30:30" s="75" customFormat="1" x14ac:dyDescent="0.2">
      <c r="AD2190" s="125"/>
    </row>
    <row r="2191" spans="30:30" s="75" customFormat="1" x14ac:dyDescent="0.2">
      <c r="AD2191" s="125"/>
    </row>
    <row r="2192" spans="30:30" s="75" customFormat="1" x14ac:dyDescent="0.2">
      <c r="AD2192" s="125"/>
    </row>
    <row r="2193" spans="30:30" s="75" customFormat="1" x14ac:dyDescent="0.2">
      <c r="AD2193" s="125"/>
    </row>
    <row r="2194" spans="30:30" s="75" customFormat="1" x14ac:dyDescent="0.2">
      <c r="AD2194" s="125"/>
    </row>
    <row r="2195" spans="30:30" s="75" customFormat="1" x14ac:dyDescent="0.2">
      <c r="AD2195" s="125"/>
    </row>
    <row r="2196" spans="30:30" s="75" customFormat="1" x14ac:dyDescent="0.2">
      <c r="AD2196" s="125"/>
    </row>
    <row r="2197" spans="30:30" s="75" customFormat="1" x14ac:dyDescent="0.2">
      <c r="AD2197" s="125"/>
    </row>
    <row r="2198" spans="30:30" s="75" customFormat="1" x14ac:dyDescent="0.2">
      <c r="AD2198" s="125"/>
    </row>
    <row r="2199" spans="30:30" s="75" customFormat="1" x14ac:dyDescent="0.2">
      <c r="AD2199" s="125"/>
    </row>
    <row r="2200" spans="30:30" s="75" customFormat="1" x14ac:dyDescent="0.2">
      <c r="AD2200" s="125"/>
    </row>
    <row r="2201" spans="30:30" s="75" customFormat="1" x14ac:dyDescent="0.2">
      <c r="AD2201" s="125"/>
    </row>
    <row r="2202" spans="30:30" s="75" customFormat="1" x14ac:dyDescent="0.2">
      <c r="AD2202" s="125"/>
    </row>
    <row r="2203" spans="30:30" s="75" customFormat="1" x14ac:dyDescent="0.2">
      <c r="AD2203" s="125"/>
    </row>
    <row r="2204" spans="30:30" s="75" customFormat="1" x14ac:dyDescent="0.2">
      <c r="AD2204" s="125"/>
    </row>
    <row r="2205" spans="30:30" s="75" customFormat="1" x14ac:dyDescent="0.2">
      <c r="AD2205" s="125"/>
    </row>
    <row r="2206" spans="30:30" s="75" customFormat="1" x14ac:dyDescent="0.2">
      <c r="AD2206" s="125"/>
    </row>
    <row r="2207" spans="30:30" s="75" customFormat="1" x14ac:dyDescent="0.2">
      <c r="AD2207" s="125"/>
    </row>
    <row r="2208" spans="30:30" s="75" customFormat="1" x14ac:dyDescent="0.2">
      <c r="AD2208" s="125"/>
    </row>
    <row r="2209" spans="30:30" s="75" customFormat="1" x14ac:dyDescent="0.2">
      <c r="AD2209" s="125"/>
    </row>
    <row r="2210" spans="30:30" s="75" customFormat="1" x14ac:dyDescent="0.2">
      <c r="AD2210" s="125"/>
    </row>
    <row r="2211" spans="30:30" s="75" customFormat="1" x14ac:dyDescent="0.2">
      <c r="AD2211" s="125"/>
    </row>
    <row r="2212" spans="30:30" s="75" customFormat="1" x14ac:dyDescent="0.2">
      <c r="AD2212" s="125"/>
    </row>
    <row r="2213" spans="30:30" s="75" customFormat="1" x14ac:dyDescent="0.2">
      <c r="AD2213" s="125"/>
    </row>
    <row r="2214" spans="30:30" s="75" customFormat="1" x14ac:dyDescent="0.2">
      <c r="AD2214" s="125"/>
    </row>
    <row r="2215" spans="30:30" s="75" customFormat="1" x14ac:dyDescent="0.2">
      <c r="AD2215" s="125"/>
    </row>
    <row r="2216" spans="30:30" s="75" customFormat="1" x14ac:dyDescent="0.2">
      <c r="AD2216" s="125"/>
    </row>
    <row r="2217" spans="30:30" s="75" customFormat="1" x14ac:dyDescent="0.2">
      <c r="AD2217" s="125"/>
    </row>
    <row r="2218" spans="30:30" s="75" customFormat="1" x14ac:dyDescent="0.2">
      <c r="AD2218" s="125"/>
    </row>
    <row r="2219" spans="30:30" s="75" customFormat="1" x14ac:dyDescent="0.2">
      <c r="AD2219" s="125"/>
    </row>
    <row r="2220" spans="30:30" s="75" customFormat="1" x14ac:dyDescent="0.2">
      <c r="AD2220" s="125"/>
    </row>
    <row r="2221" spans="30:30" s="75" customFormat="1" x14ac:dyDescent="0.2">
      <c r="AD2221" s="125"/>
    </row>
    <row r="2222" spans="30:30" s="75" customFormat="1" x14ac:dyDescent="0.2">
      <c r="AD2222" s="125"/>
    </row>
    <row r="2223" spans="30:30" s="75" customFormat="1" x14ac:dyDescent="0.2">
      <c r="AD2223" s="125"/>
    </row>
    <row r="2224" spans="30:30" s="75" customFormat="1" x14ac:dyDescent="0.2">
      <c r="AD2224" s="125"/>
    </row>
    <row r="2225" spans="30:30" s="75" customFormat="1" x14ac:dyDescent="0.2">
      <c r="AD2225" s="125"/>
    </row>
    <row r="2226" spans="30:30" s="75" customFormat="1" x14ac:dyDescent="0.2">
      <c r="AD2226" s="125"/>
    </row>
    <row r="2227" spans="30:30" s="75" customFormat="1" x14ac:dyDescent="0.2">
      <c r="AD2227" s="125"/>
    </row>
    <row r="2228" spans="30:30" s="75" customFormat="1" x14ac:dyDescent="0.2">
      <c r="AD2228" s="125"/>
    </row>
    <row r="2229" spans="30:30" s="75" customFormat="1" x14ac:dyDescent="0.2">
      <c r="AD2229" s="125"/>
    </row>
    <row r="2230" spans="30:30" s="75" customFormat="1" x14ac:dyDescent="0.2">
      <c r="AD2230" s="125"/>
    </row>
    <row r="2231" spans="30:30" s="75" customFormat="1" x14ac:dyDescent="0.2">
      <c r="AD2231" s="125"/>
    </row>
    <row r="2232" spans="30:30" s="75" customFormat="1" x14ac:dyDescent="0.2">
      <c r="AD2232" s="125"/>
    </row>
    <row r="2233" spans="30:30" s="75" customFormat="1" x14ac:dyDescent="0.2">
      <c r="AD2233" s="125"/>
    </row>
    <row r="2234" spans="30:30" s="75" customFormat="1" x14ac:dyDescent="0.2">
      <c r="AD2234" s="125"/>
    </row>
    <row r="2235" spans="30:30" s="75" customFormat="1" x14ac:dyDescent="0.2">
      <c r="AD2235" s="125"/>
    </row>
    <row r="2236" spans="30:30" s="75" customFormat="1" x14ac:dyDescent="0.2">
      <c r="AD2236" s="125"/>
    </row>
    <row r="2237" spans="30:30" s="75" customFormat="1" x14ac:dyDescent="0.2">
      <c r="AD2237" s="125"/>
    </row>
    <row r="2238" spans="30:30" s="75" customFormat="1" x14ac:dyDescent="0.2">
      <c r="AD2238" s="125"/>
    </row>
    <row r="2239" spans="30:30" s="75" customFormat="1" x14ac:dyDescent="0.2">
      <c r="AD2239" s="125"/>
    </row>
    <row r="2240" spans="30:30" s="75" customFormat="1" x14ac:dyDescent="0.2">
      <c r="AD2240" s="125"/>
    </row>
    <row r="2241" spans="30:30" s="75" customFormat="1" x14ac:dyDescent="0.2">
      <c r="AD2241" s="125"/>
    </row>
    <row r="2242" spans="30:30" s="75" customFormat="1" x14ac:dyDescent="0.2">
      <c r="AD2242" s="125"/>
    </row>
    <row r="2243" spans="30:30" s="75" customFormat="1" x14ac:dyDescent="0.2">
      <c r="AD2243" s="125"/>
    </row>
    <row r="2244" spans="30:30" s="75" customFormat="1" x14ac:dyDescent="0.2">
      <c r="AD2244" s="125"/>
    </row>
    <row r="2245" spans="30:30" s="75" customFormat="1" x14ac:dyDescent="0.2">
      <c r="AD2245" s="125"/>
    </row>
    <row r="2246" spans="30:30" s="75" customFormat="1" x14ac:dyDescent="0.2">
      <c r="AD2246" s="125"/>
    </row>
    <row r="2247" spans="30:30" s="75" customFormat="1" x14ac:dyDescent="0.2">
      <c r="AD2247" s="125"/>
    </row>
    <row r="2248" spans="30:30" s="75" customFormat="1" x14ac:dyDescent="0.2">
      <c r="AD2248" s="125"/>
    </row>
    <row r="2249" spans="30:30" s="75" customFormat="1" x14ac:dyDescent="0.2">
      <c r="AD2249" s="125"/>
    </row>
    <row r="2250" spans="30:30" s="75" customFormat="1" x14ac:dyDescent="0.2">
      <c r="AD2250" s="125"/>
    </row>
    <row r="2251" spans="30:30" s="75" customFormat="1" x14ac:dyDescent="0.2">
      <c r="AD2251" s="125"/>
    </row>
    <row r="2252" spans="30:30" s="75" customFormat="1" x14ac:dyDescent="0.2">
      <c r="AD2252" s="125"/>
    </row>
    <row r="2253" spans="30:30" s="75" customFormat="1" x14ac:dyDescent="0.2">
      <c r="AD2253" s="125"/>
    </row>
    <row r="2254" spans="30:30" s="75" customFormat="1" x14ac:dyDescent="0.2">
      <c r="AD2254" s="125"/>
    </row>
    <row r="2255" spans="30:30" s="75" customFormat="1" x14ac:dyDescent="0.2">
      <c r="AD2255" s="125"/>
    </row>
    <row r="2256" spans="30:30" s="75" customFormat="1" x14ac:dyDescent="0.2">
      <c r="AD2256" s="125"/>
    </row>
    <row r="2257" spans="30:30" s="75" customFormat="1" x14ac:dyDescent="0.2">
      <c r="AD2257" s="125"/>
    </row>
    <row r="2258" spans="30:30" s="75" customFormat="1" x14ac:dyDescent="0.2">
      <c r="AD2258" s="125"/>
    </row>
    <row r="2259" spans="30:30" s="75" customFormat="1" x14ac:dyDescent="0.2">
      <c r="AD2259" s="125"/>
    </row>
    <row r="2260" spans="30:30" s="75" customFormat="1" x14ac:dyDescent="0.2">
      <c r="AD2260" s="125"/>
    </row>
    <row r="2261" spans="30:30" s="75" customFormat="1" x14ac:dyDescent="0.2">
      <c r="AD2261" s="125"/>
    </row>
    <row r="2262" spans="30:30" s="75" customFormat="1" x14ac:dyDescent="0.2">
      <c r="AD2262" s="125"/>
    </row>
    <row r="2263" spans="30:30" s="75" customFormat="1" x14ac:dyDescent="0.2">
      <c r="AD2263" s="125"/>
    </row>
    <row r="2264" spans="30:30" s="75" customFormat="1" x14ac:dyDescent="0.2">
      <c r="AD2264" s="125"/>
    </row>
    <row r="2265" spans="30:30" s="75" customFormat="1" x14ac:dyDescent="0.2">
      <c r="AD2265" s="125"/>
    </row>
    <row r="2266" spans="30:30" s="75" customFormat="1" x14ac:dyDescent="0.2">
      <c r="AD2266" s="125"/>
    </row>
    <row r="2267" spans="30:30" s="75" customFormat="1" x14ac:dyDescent="0.2">
      <c r="AD2267" s="125"/>
    </row>
    <row r="2268" spans="30:30" s="75" customFormat="1" x14ac:dyDescent="0.2">
      <c r="AD2268" s="125"/>
    </row>
    <row r="2269" spans="30:30" s="75" customFormat="1" x14ac:dyDescent="0.2">
      <c r="AD2269" s="125"/>
    </row>
    <row r="2270" spans="30:30" s="75" customFormat="1" x14ac:dyDescent="0.2">
      <c r="AD2270" s="125"/>
    </row>
    <row r="2271" spans="30:30" s="75" customFormat="1" x14ac:dyDescent="0.2">
      <c r="AD2271" s="125"/>
    </row>
    <row r="2272" spans="30:30" s="75" customFormat="1" x14ac:dyDescent="0.2">
      <c r="AD2272" s="125"/>
    </row>
    <row r="2273" spans="30:30" s="75" customFormat="1" x14ac:dyDescent="0.2">
      <c r="AD2273" s="125"/>
    </row>
    <row r="2274" spans="30:30" s="75" customFormat="1" x14ac:dyDescent="0.2">
      <c r="AD2274" s="125"/>
    </row>
    <row r="2275" spans="30:30" s="75" customFormat="1" x14ac:dyDescent="0.2">
      <c r="AD2275" s="125"/>
    </row>
    <row r="2276" spans="30:30" s="75" customFormat="1" x14ac:dyDescent="0.2">
      <c r="AD2276" s="125"/>
    </row>
    <row r="2277" spans="30:30" s="75" customFormat="1" x14ac:dyDescent="0.2">
      <c r="AD2277" s="125"/>
    </row>
    <row r="2278" spans="30:30" s="75" customFormat="1" x14ac:dyDescent="0.2">
      <c r="AD2278" s="125"/>
    </row>
    <row r="2279" spans="30:30" s="75" customFormat="1" x14ac:dyDescent="0.2">
      <c r="AD2279" s="125"/>
    </row>
    <row r="2280" spans="30:30" s="75" customFormat="1" x14ac:dyDescent="0.2">
      <c r="AD2280" s="125"/>
    </row>
    <row r="2281" spans="30:30" s="75" customFormat="1" x14ac:dyDescent="0.2">
      <c r="AD2281" s="125"/>
    </row>
    <row r="2282" spans="30:30" s="75" customFormat="1" x14ac:dyDescent="0.2">
      <c r="AD2282" s="125"/>
    </row>
    <row r="2283" spans="30:30" s="75" customFormat="1" x14ac:dyDescent="0.2">
      <c r="AD2283" s="125"/>
    </row>
    <row r="2284" spans="30:30" s="75" customFormat="1" x14ac:dyDescent="0.2">
      <c r="AD2284" s="125"/>
    </row>
    <row r="2285" spans="30:30" s="75" customFormat="1" x14ac:dyDescent="0.2">
      <c r="AD2285" s="125"/>
    </row>
    <row r="2286" spans="30:30" s="75" customFormat="1" x14ac:dyDescent="0.2">
      <c r="AD2286" s="125"/>
    </row>
    <row r="2287" spans="30:30" s="75" customFormat="1" x14ac:dyDescent="0.2">
      <c r="AD2287" s="125"/>
    </row>
    <row r="2288" spans="30:30" s="75" customFormat="1" x14ac:dyDescent="0.2">
      <c r="AD2288" s="125"/>
    </row>
    <row r="2289" spans="30:30" s="75" customFormat="1" x14ac:dyDescent="0.2">
      <c r="AD2289" s="125"/>
    </row>
    <row r="2290" spans="30:30" s="75" customFormat="1" x14ac:dyDescent="0.2">
      <c r="AD2290" s="125"/>
    </row>
    <row r="2291" spans="30:30" s="75" customFormat="1" x14ac:dyDescent="0.2">
      <c r="AD2291" s="125"/>
    </row>
    <row r="2292" spans="30:30" s="75" customFormat="1" x14ac:dyDescent="0.2">
      <c r="AD2292" s="125"/>
    </row>
    <row r="2293" spans="30:30" s="75" customFormat="1" x14ac:dyDescent="0.2">
      <c r="AD2293" s="125"/>
    </row>
    <row r="2294" spans="30:30" s="75" customFormat="1" x14ac:dyDescent="0.2">
      <c r="AD2294" s="125"/>
    </row>
    <row r="2295" spans="30:30" s="75" customFormat="1" x14ac:dyDescent="0.2">
      <c r="AD2295" s="125"/>
    </row>
    <row r="2296" spans="30:30" s="75" customFormat="1" x14ac:dyDescent="0.2">
      <c r="AD2296" s="125"/>
    </row>
    <row r="2297" spans="30:30" s="75" customFormat="1" x14ac:dyDescent="0.2">
      <c r="AD2297" s="125"/>
    </row>
    <row r="2298" spans="30:30" s="75" customFormat="1" x14ac:dyDescent="0.2">
      <c r="AD2298" s="125"/>
    </row>
    <row r="2299" spans="30:30" s="75" customFormat="1" x14ac:dyDescent="0.2">
      <c r="AD2299" s="125"/>
    </row>
    <row r="2300" spans="30:30" s="75" customFormat="1" x14ac:dyDescent="0.2">
      <c r="AD2300" s="125"/>
    </row>
    <row r="2301" spans="30:30" s="75" customFormat="1" x14ac:dyDescent="0.2">
      <c r="AD2301" s="125"/>
    </row>
    <row r="2302" spans="30:30" s="75" customFormat="1" x14ac:dyDescent="0.2">
      <c r="AD2302" s="125"/>
    </row>
    <row r="2303" spans="30:30" s="75" customFormat="1" x14ac:dyDescent="0.2">
      <c r="AD2303" s="125"/>
    </row>
    <row r="2304" spans="30:30" s="75" customFormat="1" x14ac:dyDescent="0.2">
      <c r="AD2304" s="125"/>
    </row>
    <row r="2305" spans="30:30" s="75" customFormat="1" x14ac:dyDescent="0.2">
      <c r="AD2305" s="125"/>
    </row>
    <row r="2306" spans="30:30" s="75" customFormat="1" x14ac:dyDescent="0.2">
      <c r="AD2306" s="125"/>
    </row>
    <row r="2307" spans="30:30" s="75" customFormat="1" x14ac:dyDescent="0.2">
      <c r="AD2307" s="125"/>
    </row>
    <row r="2308" spans="30:30" s="75" customFormat="1" x14ac:dyDescent="0.2">
      <c r="AD2308" s="125"/>
    </row>
    <row r="2309" spans="30:30" s="75" customFormat="1" x14ac:dyDescent="0.2">
      <c r="AD2309" s="125"/>
    </row>
    <row r="2310" spans="30:30" s="75" customFormat="1" x14ac:dyDescent="0.2">
      <c r="AD2310" s="125"/>
    </row>
    <row r="2311" spans="30:30" s="75" customFormat="1" x14ac:dyDescent="0.2">
      <c r="AD2311" s="125"/>
    </row>
    <row r="2312" spans="30:30" s="75" customFormat="1" x14ac:dyDescent="0.2">
      <c r="AD2312" s="125"/>
    </row>
    <row r="2313" spans="30:30" s="75" customFormat="1" x14ac:dyDescent="0.2">
      <c r="AD2313" s="125"/>
    </row>
    <row r="2314" spans="30:30" s="75" customFormat="1" x14ac:dyDescent="0.2">
      <c r="AD2314" s="125"/>
    </row>
    <row r="2315" spans="30:30" s="75" customFormat="1" x14ac:dyDescent="0.2">
      <c r="AD2315" s="125"/>
    </row>
    <row r="2316" spans="30:30" s="75" customFormat="1" x14ac:dyDescent="0.2">
      <c r="AD2316" s="125"/>
    </row>
    <row r="2317" spans="30:30" s="75" customFormat="1" x14ac:dyDescent="0.2">
      <c r="AD2317" s="125"/>
    </row>
    <row r="2318" spans="30:30" s="75" customFormat="1" x14ac:dyDescent="0.2">
      <c r="AD2318" s="125"/>
    </row>
    <row r="2319" spans="30:30" s="75" customFormat="1" x14ac:dyDescent="0.2">
      <c r="AD2319" s="125"/>
    </row>
    <row r="2320" spans="30:30" s="75" customFormat="1" x14ac:dyDescent="0.2">
      <c r="AD2320" s="125"/>
    </row>
    <row r="2321" spans="30:30" s="75" customFormat="1" x14ac:dyDescent="0.2">
      <c r="AD2321" s="125"/>
    </row>
    <row r="2322" spans="30:30" s="75" customFormat="1" x14ac:dyDescent="0.2">
      <c r="AD2322" s="125"/>
    </row>
    <row r="2323" spans="30:30" s="75" customFormat="1" x14ac:dyDescent="0.2">
      <c r="AD2323" s="125"/>
    </row>
    <row r="2324" spans="30:30" s="75" customFormat="1" x14ac:dyDescent="0.2">
      <c r="AD2324" s="125"/>
    </row>
    <row r="2325" spans="30:30" s="75" customFormat="1" x14ac:dyDescent="0.2">
      <c r="AD2325" s="125"/>
    </row>
    <row r="2326" spans="30:30" s="75" customFormat="1" x14ac:dyDescent="0.2">
      <c r="AD2326" s="125"/>
    </row>
    <row r="2327" spans="30:30" s="75" customFormat="1" x14ac:dyDescent="0.2">
      <c r="AD2327" s="125"/>
    </row>
    <row r="2328" spans="30:30" s="75" customFormat="1" x14ac:dyDescent="0.2">
      <c r="AD2328" s="125"/>
    </row>
    <row r="2329" spans="30:30" s="75" customFormat="1" x14ac:dyDescent="0.2">
      <c r="AD2329" s="125"/>
    </row>
    <row r="2330" spans="30:30" s="75" customFormat="1" x14ac:dyDescent="0.2">
      <c r="AD2330" s="125"/>
    </row>
    <row r="2331" spans="30:30" s="75" customFormat="1" x14ac:dyDescent="0.2">
      <c r="AD2331" s="125"/>
    </row>
    <row r="2332" spans="30:30" s="75" customFormat="1" x14ac:dyDescent="0.2">
      <c r="AD2332" s="125"/>
    </row>
    <row r="2333" spans="30:30" s="75" customFormat="1" x14ac:dyDescent="0.2">
      <c r="AD2333" s="125"/>
    </row>
    <row r="2334" spans="30:30" s="75" customFormat="1" x14ac:dyDescent="0.2">
      <c r="AD2334" s="125"/>
    </row>
    <row r="2335" spans="30:30" s="75" customFormat="1" x14ac:dyDescent="0.2">
      <c r="AD2335" s="125"/>
    </row>
    <row r="2336" spans="30:30" s="75" customFormat="1" x14ac:dyDescent="0.2">
      <c r="AD2336" s="125"/>
    </row>
    <row r="2337" spans="30:30" s="75" customFormat="1" x14ac:dyDescent="0.2">
      <c r="AD2337" s="125"/>
    </row>
    <row r="2338" spans="30:30" s="75" customFormat="1" x14ac:dyDescent="0.2">
      <c r="AD2338" s="125"/>
    </row>
    <row r="2339" spans="30:30" s="75" customFormat="1" x14ac:dyDescent="0.2">
      <c r="AD2339" s="125"/>
    </row>
    <row r="2340" spans="30:30" s="75" customFormat="1" x14ac:dyDescent="0.2">
      <c r="AD2340" s="125"/>
    </row>
    <row r="2341" spans="30:30" s="75" customFormat="1" x14ac:dyDescent="0.2">
      <c r="AD2341" s="125"/>
    </row>
    <row r="2342" spans="30:30" s="75" customFormat="1" x14ac:dyDescent="0.2">
      <c r="AD2342" s="125"/>
    </row>
    <row r="2343" spans="30:30" s="75" customFormat="1" x14ac:dyDescent="0.2">
      <c r="AD2343" s="125"/>
    </row>
    <row r="2344" spans="30:30" s="75" customFormat="1" x14ac:dyDescent="0.2">
      <c r="AD2344" s="125"/>
    </row>
    <row r="2345" spans="30:30" s="75" customFormat="1" x14ac:dyDescent="0.2">
      <c r="AD2345" s="125"/>
    </row>
    <row r="2346" spans="30:30" s="75" customFormat="1" x14ac:dyDescent="0.2">
      <c r="AD2346" s="125"/>
    </row>
    <row r="2347" spans="30:30" s="75" customFormat="1" x14ac:dyDescent="0.2">
      <c r="AD2347" s="125"/>
    </row>
    <row r="2348" spans="30:30" s="75" customFormat="1" x14ac:dyDescent="0.2">
      <c r="AD2348" s="125"/>
    </row>
    <row r="2349" spans="30:30" s="75" customFormat="1" x14ac:dyDescent="0.2">
      <c r="AD2349" s="125"/>
    </row>
    <row r="2350" spans="30:30" s="75" customFormat="1" x14ac:dyDescent="0.2">
      <c r="AD2350" s="125"/>
    </row>
    <row r="2351" spans="30:30" s="75" customFormat="1" x14ac:dyDescent="0.2">
      <c r="AD2351" s="125"/>
    </row>
    <row r="2352" spans="30:30" s="75" customFormat="1" x14ac:dyDescent="0.2">
      <c r="AD2352" s="125"/>
    </row>
    <row r="2353" spans="30:30" s="75" customFormat="1" x14ac:dyDescent="0.2">
      <c r="AD2353" s="125"/>
    </row>
    <row r="2354" spans="30:30" s="75" customFormat="1" x14ac:dyDescent="0.2">
      <c r="AD2354" s="125"/>
    </row>
    <row r="2355" spans="30:30" s="75" customFormat="1" x14ac:dyDescent="0.2">
      <c r="AD2355" s="125"/>
    </row>
    <row r="2356" spans="30:30" s="75" customFormat="1" x14ac:dyDescent="0.2">
      <c r="AD2356" s="125"/>
    </row>
    <row r="2357" spans="30:30" s="75" customFormat="1" x14ac:dyDescent="0.2">
      <c r="AD2357" s="125"/>
    </row>
    <row r="2358" spans="30:30" s="75" customFormat="1" x14ac:dyDescent="0.2">
      <c r="AD2358" s="125"/>
    </row>
    <row r="2359" spans="30:30" s="75" customFormat="1" x14ac:dyDescent="0.2">
      <c r="AD2359" s="125"/>
    </row>
    <row r="2360" spans="30:30" s="75" customFormat="1" x14ac:dyDescent="0.2">
      <c r="AD2360" s="125"/>
    </row>
    <row r="2361" spans="30:30" s="75" customFormat="1" x14ac:dyDescent="0.2">
      <c r="AD2361" s="125"/>
    </row>
    <row r="2362" spans="30:30" s="75" customFormat="1" x14ac:dyDescent="0.2">
      <c r="AD2362" s="125"/>
    </row>
    <row r="2363" spans="30:30" s="75" customFormat="1" x14ac:dyDescent="0.2">
      <c r="AD2363" s="125"/>
    </row>
    <row r="2364" spans="30:30" s="75" customFormat="1" x14ac:dyDescent="0.2">
      <c r="AD2364" s="125"/>
    </row>
    <row r="2365" spans="30:30" s="75" customFormat="1" x14ac:dyDescent="0.2">
      <c r="AD2365" s="125"/>
    </row>
    <row r="2366" spans="30:30" s="75" customFormat="1" x14ac:dyDescent="0.2">
      <c r="AD2366" s="125"/>
    </row>
    <row r="2367" spans="30:30" s="75" customFormat="1" x14ac:dyDescent="0.2">
      <c r="AD2367" s="125"/>
    </row>
    <row r="2368" spans="30:30" s="75" customFormat="1" x14ac:dyDescent="0.2">
      <c r="AD2368" s="125"/>
    </row>
    <row r="2369" spans="30:30" s="75" customFormat="1" x14ac:dyDescent="0.2">
      <c r="AD2369" s="125"/>
    </row>
    <row r="2370" spans="30:30" s="75" customFormat="1" x14ac:dyDescent="0.2">
      <c r="AD2370" s="125"/>
    </row>
    <row r="2371" spans="30:30" s="75" customFormat="1" x14ac:dyDescent="0.2">
      <c r="AD2371" s="125"/>
    </row>
    <row r="2372" spans="30:30" s="75" customFormat="1" x14ac:dyDescent="0.2">
      <c r="AD2372" s="125"/>
    </row>
    <row r="2373" spans="30:30" s="75" customFormat="1" x14ac:dyDescent="0.2">
      <c r="AD2373" s="125"/>
    </row>
    <row r="2374" spans="30:30" s="75" customFormat="1" x14ac:dyDescent="0.2">
      <c r="AD2374" s="125"/>
    </row>
    <row r="2375" spans="30:30" s="75" customFormat="1" x14ac:dyDescent="0.2">
      <c r="AD2375" s="125"/>
    </row>
    <row r="2376" spans="30:30" s="75" customFormat="1" x14ac:dyDescent="0.2">
      <c r="AD2376" s="125"/>
    </row>
    <row r="2377" spans="30:30" s="75" customFormat="1" x14ac:dyDescent="0.2">
      <c r="AD2377" s="125"/>
    </row>
    <row r="2378" spans="30:30" s="75" customFormat="1" x14ac:dyDescent="0.2">
      <c r="AD2378" s="125"/>
    </row>
    <row r="2379" spans="30:30" s="75" customFormat="1" x14ac:dyDescent="0.2">
      <c r="AD2379" s="125"/>
    </row>
    <row r="2380" spans="30:30" s="75" customFormat="1" x14ac:dyDescent="0.2">
      <c r="AD2380" s="125"/>
    </row>
    <row r="2381" spans="30:30" s="75" customFormat="1" x14ac:dyDescent="0.2">
      <c r="AD2381" s="125"/>
    </row>
    <row r="2382" spans="30:30" s="75" customFormat="1" x14ac:dyDescent="0.2">
      <c r="AD2382" s="125"/>
    </row>
    <row r="2383" spans="30:30" s="75" customFormat="1" x14ac:dyDescent="0.2">
      <c r="AD2383" s="125"/>
    </row>
    <row r="2384" spans="30:30" s="75" customFormat="1" x14ac:dyDescent="0.2">
      <c r="AD2384" s="125"/>
    </row>
    <row r="2385" spans="30:30" s="75" customFormat="1" x14ac:dyDescent="0.2">
      <c r="AD2385" s="125"/>
    </row>
    <row r="2386" spans="30:30" s="75" customFormat="1" x14ac:dyDescent="0.2">
      <c r="AD2386" s="125"/>
    </row>
    <row r="2387" spans="30:30" s="75" customFormat="1" x14ac:dyDescent="0.2">
      <c r="AD2387" s="125"/>
    </row>
    <row r="2388" spans="30:30" s="75" customFormat="1" x14ac:dyDescent="0.2">
      <c r="AD2388" s="125"/>
    </row>
    <row r="2389" spans="30:30" s="75" customFormat="1" x14ac:dyDescent="0.2">
      <c r="AD2389" s="125"/>
    </row>
    <row r="2390" spans="30:30" s="75" customFormat="1" x14ac:dyDescent="0.2">
      <c r="AD2390" s="125"/>
    </row>
    <row r="2391" spans="30:30" s="75" customFormat="1" x14ac:dyDescent="0.2">
      <c r="AD2391" s="125"/>
    </row>
    <row r="2392" spans="30:30" s="75" customFormat="1" x14ac:dyDescent="0.2">
      <c r="AD2392" s="125"/>
    </row>
    <row r="2393" spans="30:30" s="75" customFormat="1" x14ac:dyDescent="0.2">
      <c r="AD2393" s="125"/>
    </row>
    <row r="2394" spans="30:30" s="75" customFormat="1" x14ac:dyDescent="0.2">
      <c r="AD2394" s="125"/>
    </row>
    <row r="2395" spans="30:30" s="75" customFormat="1" x14ac:dyDescent="0.2">
      <c r="AD2395" s="125"/>
    </row>
    <row r="2396" spans="30:30" s="75" customFormat="1" x14ac:dyDescent="0.2">
      <c r="AD2396" s="125"/>
    </row>
    <row r="2397" spans="30:30" s="75" customFormat="1" x14ac:dyDescent="0.2">
      <c r="AD2397" s="125"/>
    </row>
    <row r="2398" spans="30:30" s="75" customFormat="1" x14ac:dyDescent="0.2">
      <c r="AD2398" s="125"/>
    </row>
    <row r="2399" spans="30:30" s="75" customFormat="1" x14ac:dyDescent="0.2">
      <c r="AD2399" s="125"/>
    </row>
    <row r="2400" spans="30:30" s="75" customFormat="1" x14ac:dyDescent="0.2">
      <c r="AD2400" s="125"/>
    </row>
    <row r="2401" spans="30:30" s="75" customFormat="1" x14ac:dyDescent="0.2">
      <c r="AD2401" s="125"/>
    </row>
    <row r="2402" spans="30:30" s="75" customFormat="1" x14ac:dyDescent="0.2">
      <c r="AD2402" s="125"/>
    </row>
    <row r="2403" spans="30:30" s="75" customFormat="1" x14ac:dyDescent="0.2">
      <c r="AD2403" s="125"/>
    </row>
    <row r="2404" spans="30:30" s="75" customFormat="1" x14ac:dyDescent="0.2">
      <c r="AD2404" s="125"/>
    </row>
    <row r="2405" spans="30:30" s="75" customFormat="1" x14ac:dyDescent="0.2">
      <c r="AD2405" s="125"/>
    </row>
    <row r="2406" spans="30:30" s="75" customFormat="1" x14ac:dyDescent="0.2">
      <c r="AD2406" s="125"/>
    </row>
    <row r="2407" spans="30:30" s="75" customFormat="1" x14ac:dyDescent="0.2">
      <c r="AD2407" s="125"/>
    </row>
    <row r="2408" spans="30:30" s="75" customFormat="1" x14ac:dyDescent="0.2">
      <c r="AD2408" s="125"/>
    </row>
    <row r="2409" spans="30:30" s="75" customFormat="1" x14ac:dyDescent="0.2">
      <c r="AD2409" s="125"/>
    </row>
    <row r="2410" spans="30:30" s="75" customFormat="1" x14ac:dyDescent="0.2">
      <c r="AD2410" s="125"/>
    </row>
    <row r="2411" spans="30:30" s="75" customFormat="1" x14ac:dyDescent="0.2">
      <c r="AD2411" s="125"/>
    </row>
    <row r="2412" spans="30:30" s="75" customFormat="1" x14ac:dyDescent="0.2">
      <c r="AD2412" s="125"/>
    </row>
    <row r="2413" spans="30:30" s="75" customFormat="1" x14ac:dyDescent="0.2">
      <c r="AD2413" s="125"/>
    </row>
    <row r="2414" spans="30:30" s="75" customFormat="1" x14ac:dyDescent="0.2">
      <c r="AD2414" s="125"/>
    </row>
    <row r="2415" spans="30:30" s="75" customFormat="1" x14ac:dyDescent="0.2">
      <c r="AD2415" s="125"/>
    </row>
    <row r="2416" spans="30:30" s="75" customFormat="1" x14ac:dyDescent="0.2">
      <c r="AD2416" s="125"/>
    </row>
    <row r="2417" spans="30:30" s="75" customFormat="1" x14ac:dyDescent="0.2">
      <c r="AD2417" s="125"/>
    </row>
    <row r="2418" spans="30:30" s="75" customFormat="1" x14ac:dyDescent="0.2">
      <c r="AD2418" s="125"/>
    </row>
    <row r="2419" spans="30:30" s="75" customFormat="1" x14ac:dyDescent="0.2">
      <c r="AD2419" s="125"/>
    </row>
    <row r="2420" spans="30:30" s="75" customFormat="1" x14ac:dyDescent="0.2">
      <c r="AD2420" s="125"/>
    </row>
    <row r="2421" spans="30:30" s="75" customFormat="1" x14ac:dyDescent="0.2">
      <c r="AD2421" s="125"/>
    </row>
    <row r="2422" spans="30:30" s="75" customFormat="1" x14ac:dyDescent="0.2">
      <c r="AD2422" s="125"/>
    </row>
    <row r="2423" spans="30:30" s="75" customFormat="1" x14ac:dyDescent="0.2">
      <c r="AD2423" s="125"/>
    </row>
    <row r="2424" spans="30:30" s="75" customFormat="1" x14ac:dyDescent="0.2">
      <c r="AD2424" s="125"/>
    </row>
    <row r="2425" spans="30:30" s="75" customFormat="1" x14ac:dyDescent="0.2">
      <c r="AD2425" s="125"/>
    </row>
    <row r="2426" spans="30:30" s="75" customFormat="1" x14ac:dyDescent="0.2">
      <c r="AD2426" s="125"/>
    </row>
    <row r="2427" spans="30:30" s="75" customFormat="1" x14ac:dyDescent="0.2">
      <c r="AD2427" s="125"/>
    </row>
    <row r="2428" spans="30:30" s="75" customFormat="1" x14ac:dyDescent="0.2">
      <c r="AD2428" s="125"/>
    </row>
    <row r="2429" spans="30:30" s="75" customFormat="1" x14ac:dyDescent="0.2">
      <c r="AD2429" s="125"/>
    </row>
    <row r="2430" spans="30:30" s="75" customFormat="1" x14ac:dyDescent="0.2">
      <c r="AD2430" s="125"/>
    </row>
    <row r="2431" spans="30:30" s="75" customFormat="1" x14ac:dyDescent="0.2">
      <c r="AD2431" s="125"/>
    </row>
    <row r="2432" spans="30:30" s="75" customFormat="1" x14ac:dyDescent="0.2">
      <c r="AD2432" s="125"/>
    </row>
    <row r="2433" spans="30:30" s="75" customFormat="1" x14ac:dyDescent="0.2">
      <c r="AD2433" s="125"/>
    </row>
    <row r="2434" spans="30:30" s="75" customFormat="1" x14ac:dyDescent="0.2">
      <c r="AD2434" s="125"/>
    </row>
    <row r="2435" spans="30:30" s="75" customFormat="1" x14ac:dyDescent="0.2">
      <c r="AD2435" s="125"/>
    </row>
    <row r="2436" spans="30:30" s="75" customFormat="1" x14ac:dyDescent="0.2">
      <c r="AD2436" s="125"/>
    </row>
    <row r="2437" spans="30:30" s="75" customFormat="1" x14ac:dyDescent="0.2">
      <c r="AD2437" s="125"/>
    </row>
    <row r="2438" spans="30:30" s="75" customFormat="1" x14ac:dyDescent="0.2">
      <c r="AD2438" s="125"/>
    </row>
    <row r="2439" spans="30:30" s="75" customFormat="1" x14ac:dyDescent="0.2">
      <c r="AD2439" s="125"/>
    </row>
    <row r="2440" spans="30:30" s="75" customFormat="1" x14ac:dyDescent="0.2">
      <c r="AD2440" s="125"/>
    </row>
    <row r="2441" spans="30:30" s="75" customFormat="1" x14ac:dyDescent="0.2">
      <c r="AD2441" s="125"/>
    </row>
    <row r="2442" spans="30:30" s="75" customFormat="1" x14ac:dyDescent="0.2">
      <c r="AD2442" s="125"/>
    </row>
    <row r="2443" spans="30:30" s="75" customFormat="1" x14ac:dyDescent="0.2">
      <c r="AD2443" s="125"/>
    </row>
    <row r="2444" spans="30:30" s="75" customFormat="1" x14ac:dyDescent="0.2">
      <c r="AD2444" s="125"/>
    </row>
    <row r="2445" spans="30:30" s="75" customFormat="1" x14ac:dyDescent="0.2">
      <c r="AD2445" s="125"/>
    </row>
    <row r="2446" spans="30:30" s="75" customFormat="1" x14ac:dyDescent="0.2">
      <c r="AD2446" s="125"/>
    </row>
    <row r="2447" spans="30:30" s="75" customFormat="1" x14ac:dyDescent="0.2">
      <c r="AD2447" s="125"/>
    </row>
    <row r="2448" spans="30:30" s="75" customFormat="1" x14ac:dyDescent="0.2">
      <c r="AD2448" s="125"/>
    </row>
    <row r="2449" spans="30:30" s="75" customFormat="1" x14ac:dyDescent="0.2">
      <c r="AD2449" s="125"/>
    </row>
    <row r="2450" spans="30:30" s="75" customFormat="1" x14ac:dyDescent="0.2">
      <c r="AD2450" s="125"/>
    </row>
    <row r="2451" spans="30:30" s="75" customFormat="1" x14ac:dyDescent="0.2">
      <c r="AD2451" s="125"/>
    </row>
    <row r="2452" spans="30:30" s="75" customFormat="1" x14ac:dyDescent="0.2">
      <c r="AD2452" s="125"/>
    </row>
    <row r="2453" spans="30:30" s="75" customFormat="1" x14ac:dyDescent="0.2">
      <c r="AD2453" s="125"/>
    </row>
    <row r="2454" spans="30:30" s="75" customFormat="1" x14ac:dyDescent="0.2">
      <c r="AD2454" s="125"/>
    </row>
    <row r="2455" spans="30:30" s="75" customFormat="1" x14ac:dyDescent="0.2">
      <c r="AD2455" s="125"/>
    </row>
    <row r="2456" spans="30:30" s="75" customFormat="1" x14ac:dyDescent="0.2">
      <c r="AD2456" s="125"/>
    </row>
    <row r="2457" spans="30:30" s="75" customFormat="1" x14ac:dyDescent="0.2">
      <c r="AD2457" s="125"/>
    </row>
    <row r="2458" spans="30:30" s="75" customFormat="1" x14ac:dyDescent="0.2">
      <c r="AD2458" s="125"/>
    </row>
    <row r="2459" spans="30:30" s="75" customFormat="1" x14ac:dyDescent="0.2">
      <c r="AD2459" s="125"/>
    </row>
    <row r="2460" spans="30:30" s="75" customFormat="1" x14ac:dyDescent="0.2">
      <c r="AD2460" s="125"/>
    </row>
    <row r="2461" spans="30:30" s="75" customFormat="1" x14ac:dyDescent="0.2">
      <c r="AD2461" s="125"/>
    </row>
    <row r="2462" spans="30:30" s="75" customFormat="1" x14ac:dyDescent="0.2">
      <c r="AD2462" s="125"/>
    </row>
    <row r="2463" spans="30:30" s="75" customFormat="1" x14ac:dyDescent="0.2">
      <c r="AD2463" s="125"/>
    </row>
    <row r="2464" spans="30:30" s="75" customFormat="1" x14ac:dyDescent="0.2">
      <c r="AD2464" s="125"/>
    </row>
    <row r="2465" spans="30:30" s="75" customFormat="1" x14ac:dyDescent="0.2">
      <c r="AD2465" s="125"/>
    </row>
    <row r="2466" spans="30:30" s="75" customFormat="1" x14ac:dyDescent="0.2">
      <c r="AD2466" s="125"/>
    </row>
    <row r="2467" spans="30:30" s="75" customFormat="1" x14ac:dyDescent="0.2">
      <c r="AD2467" s="125"/>
    </row>
    <row r="2468" spans="30:30" s="75" customFormat="1" x14ac:dyDescent="0.2">
      <c r="AD2468" s="125"/>
    </row>
    <row r="2469" spans="30:30" s="75" customFormat="1" x14ac:dyDescent="0.2">
      <c r="AD2469" s="125"/>
    </row>
    <row r="2470" spans="30:30" s="75" customFormat="1" x14ac:dyDescent="0.2">
      <c r="AD2470" s="125"/>
    </row>
    <row r="2471" spans="30:30" s="75" customFormat="1" x14ac:dyDescent="0.2">
      <c r="AD2471" s="125"/>
    </row>
    <row r="2472" spans="30:30" s="75" customFormat="1" x14ac:dyDescent="0.2">
      <c r="AD2472" s="125"/>
    </row>
    <row r="2473" spans="30:30" s="75" customFormat="1" x14ac:dyDescent="0.2">
      <c r="AD2473" s="125"/>
    </row>
    <row r="2474" spans="30:30" s="75" customFormat="1" x14ac:dyDescent="0.2">
      <c r="AD2474" s="125"/>
    </row>
    <row r="2475" spans="30:30" s="75" customFormat="1" x14ac:dyDescent="0.2">
      <c r="AD2475" s="125"/>
    </row>
    <row r="2476" spans="30:30" s="75" customFormat="1" x14ac:dyDescent="0.2">
      <c r="AD2476" s="125"/>
    </row>
    <row r="2477" spans="30:30" s="75" customFormat="1" x14ac:dyDescent="0.2">
      <c r="AD2477" s="125"/>
    </row>
    <row r="2478" spans="30:30" s="75" customFormat="1" x14ac:dyDescent="0.2">
      <c r="AD2478" s="125"/>
    </row>
    <row r="2479" spans="30:30" s="75" customFormat="1" x14ac:dyDescent="0.2">
      <c r="AD2479" s="125"/>
    </row>
    <row r="2480" spans="30:30" s="75" customFormat="1" x14ac:dyDescent="0.2">
      <c r="AD2480" s="125"/>
    </row>
    <row r="2481" spans="30:30" s="75" customFormat="1" x14ac:dyDescent="0.2">
      <c r="AD2481" s="125"/>
    </row>
    <row r="2482" spans="30:30" s="75" customFormat="1" x14ac:dyDescent="0.2">
      <c r="AD2482" s="125"/>
    </row>
    <row r="2483" spans="30:30" s="75" customFormat="1" x14ac:dyDescent="0.2">
      <c r="AD2483" s="125"/>
    </row>
    <row r="2484" spans="30:30" s="75" customFormat="1" x14ac:dyDescent="0.2">
      <c r="AD2484" s="125"/>
    </row>
    <row r="2485" spans="30:30" s="75" customFormat="1" x14ac:dyDescent="0.2">
      <c r="AD2485" s="125"/>
    </row>
    <row r="2486" spans="30:30" s="75" customFormat="1" x14ac:dyDescent="0.2">
      <c r="AD2486" s="125"/>
    </row>
    <row r="2487" spans="30:30" s="75" customFormat="1" x14ac:dyDescent="0.2">
      <c r="AD2487" s="125"/>
    </row>
    <row r="2488" spans="30:30" s="75" customFormat="1" x14ac:dyDescent="0.2">
      <c r="AD2488" s="125"/>
    </row>
    <row r="2489" spans="30:30" s="75" customFormat="1" x14ac:dyDescent="0.2">
      <c r="AD2489" s="125"/>
    </row>
    <row r="2490" spans="30:30" s="75" customFormat="1" x14ac:dyDescent="0.2">
      <c r="AD2490" s="125"/>
    </row>
    <row r="2491" spans="30:30" s="75" customFormat="1" x14ac:dyDescent="0.2">
      <c r="AD2491" s="125"/>
    </row>
    <row r="2492" spans="30:30" s="75" customFormat="1" x14ac:dyDescent="0.2">
      <c r="AD2492" s="125"/>
    </row>
    <row r="2493" spans="30:30" s="75" customFormat="1" x14ac:dyDescent="0.2">
      <c r="AD2493" s="125"/>
    </row>
    <row r="2494" spans="30:30" s="75" customFormat="1" x14ac:dyDescent="0.2">
      <c r="AD2494" s="125"/>
    </row>
    <row r="2495" spans="30:30" s="75" customFormat="1" x14ac:dyDescent="0.2">
      <c r="AD2495" s="125"/>
    </row>
    <row r="2496" spans="30:30" s="75" customFormat="1" x14ac:dyDescent="0.2">
      <c r="AD2496" s="125"/>
    </row>
    <row r="2497" spans="30:30" s="75" customFormat="1" x14ac:dyDescent="0.2">
      <c r="AD2497" s="125"/>
    </row>
    <row r="2498" spans="30:30" s="75" customFormat="1" x14ac:dyDescent="0.2">
      <c r="AD2498" s="125"/>
    </row>
    <row r="2499" spans="30:30" s="75" customFormat="1" x14ac:dyDescent="0.2">
      <c r="AD2499" s="125"/>
    </row>
    <row r="2500" spans="30:30" s="75" customFormat="1" x14ac:dyDescent="0.2">
      <c r="AD2500" s="125"/>
    </row>
    <row r="2501" spans="30:30" s="75" customFormat="1" x14ac:dyDescent="0.2">
      <c r="AD2501" s="125"/>
    </row>
    <row r="2502" spans="30:30" s="75" customFormat="1" x14ac:dyDescent="0.2">
      <c r="AD2502" s="125"/>
    </row>
    <row r="2503" spans="30:30" s="75" customFormat="1" x14ac:dyDescent="0.2">
      <c r="AD2503" s="125"/>
    </row>
    <row r="2504" spans="30:30" s="75" customFormat="1" x14ac:dyDescent="0.2">
      <c r="AD2504" s="125"/>
    </row>
    <row r="2505" spans="30:30" s="75" customFormat="1" x14ac:dyDescent="0.2">
      <c r="AD2505" s="125"/>
    </row>
    <row r="2506" spans="30:30" s="75" customFormat="1" x14ac:dyDescent="0.2">
      <c r="AD2506" s="125"/>
    </row>
    <row r="2507" spans="30:30" s="75" customFormat="1" x14ac:dyDescent="0.2">
      <c r="AD2507" s="125"/>
    </row>
    <row r="2508" spans="30:30" s="75" customFormat="1" x14ac:dyDescent="0.2">
      <c r="AD2508" s="125"/>
    </row>
    <row r="2509" spans="30:30" s="75" customFormat="1" x14ac:dyDescent="0.2">
      <c r="AD2509" s="125"/>
    </row>
    <row r="2510" spans="30:30" s="75" customFormat="1" x14ac:dyDescent="0.2">
      <c r="AD2510" s="125"/>
    </row>
    <row r="2511" spans="30:30" s="75" customFormat="1" x14ac:dyDescent="0.2">
      <c r="AD2511" s="125"/>
    </row>
    <row r="2512" spans="30:30" s="75" customFormat="1" x14ac:dyDescent="0.2">
      <c r="AD2512" s="125"/>
    </row>
    <row r="2513" spans="30:30" s="75" customFormat="1" x14ac:dyDescent="0.2">
      <c r="AD2513" s="125"/>
    </row>
    <row r="2514" spans="30:30" s="75" customFormat="1" x14ac:dyDescent="0.2">
      <c r="AD2514" s="125"/>
    </row>
    <row r="2515" spans="30:30" s="75" customFormat="1" x14ac:dyDescent="0.2">
      <c r="AD2515" s="125"/>
    </row>
    <row r="2516" spans="30:30" s="75" customFormat="1" x14ac:dyDescent="0.2">
      <c r="AD2516" s="125"/>
    </row>
    <row r="2517" spans="30:30" s="75" customFormat="1" x14ac:dyDescent="0.2">
      <c r="AD2517" s="125"/>
    </row>
    <row r="2518" spans="30:30" s="75" customFormat="1" x14ac:dyDescent="0.2">
      <c r="AD2518" s="125"/>
    </row>
    <row r="2519" spans="30:30" s="75" customFormat="1" x14ac:dyDescent="0.2">
      <c r="AD2519" s="125"/>
    </row>
    <row r="2520" spans="30:30" s="75" customFormat="1" x14ac:dyDescent="0.2">
      <c r="AD2520" s="125"/>
    </row>
    <row r="2521" spans="30:30" s="75" customFormat="1" x14ac:dyDescent="0.2">
      <c r="AD2521" s="125"/>
    </row>
    <row r="2522" spans="30:30" s="75" customFormat="1" x14ac:dyDescent="0.2">
      <c r="AD2522" s="125"/>
    </row>
    <row r="2523" spans="30:30" s="75" customFormat="1" x14ac:dyDescent="0.2">
      <c r="AD2523" s="125"/>
    </row>
    <row r="2524" spans="30:30" s="75" customFormat="1" x14ac:dyDescent="0.2">
      <c r="AD2524" s="125"/>
    </row>
    <row r="2525" spans="30:30" s="75" customFormat="1" x14ac:dyDescent="0.2">
      <c r="AD2525" s="125"/>
    </row>
    <row r="2526" spans="30:30" s="75" customFormat="1" x14ac:dyDescent="0.2">
      <c r="AD2526" s="125"/>
    </row>
    <row r="2527" spans="30:30" s="75" customFormat="1" x14ac:dyDescent="0.2">
      <c r="AD2527" s="125"/>
    </row>
    <row r="2528" spans="30:30" s="75" customFormat="1" x14ac:dyDescent="0.2">
      <c r="AD2528" s="125"/>
    </row>
    <row r="2529" spans="30:30" s="75" customFormat="1" x14ac:dyDescent="0.2">
      <c r="AD2529" s="125"/>
    </row>
    <row r="2530" spans="30:30" s="75" customFormat="1" x14ac:dyDescent="0.2">
      <c r="AD2530" s="125"/>
    </row>
    <row r="2531" spans="30:30" s="75" customFormat="1" x14ac:dyDescent="0.2">
      <c r="AD2531" s="125"/>
    </row>
    <row r="2532" spans="30:30" s="75" customFormat="1" x14ac:dyDescent="0.2">
      <c r="AD2532" s="125"/>
    </row>
    <row r="2533" spans="30:30" s="75" customFormat="1" x14ac:dyDescent="0.2">
      <c r="AD2533" s="125"/>
    </row>
    <row r="2534" spans="30:30" s="75" customFormat="1" x14ac:dyDescent="0.2">
      <c r="AD2534" s="125"/>
    </row>
    <row r="2535" spans="30:30" s="75" customFormat="1" x14ac:dyDescent="0.2">
      <c r="AD2535" s="125"/>
    </row>
    <row r="2536" spans="30:30" s="75" customFormat="1" x14ac:dyDescent="0.2">
      <c r="AD2536" s="125"/>
    </row>
    <row r="2537" spans="30:30" s="75" customFormat="1" x14ac:dyDescent="0.2">
      <c r="AD2537" s="125"/>
    </row>
    <row r="2538" spans="30:30" s="75" customFormat="1" x14ac:dyDescent="0.2">
      <c r="AD2538" s="125"/>
    </row>
    <row r="2539" spans="30:30" s="75" customFormat="1" x14ac:dyDescent="0.2">
      <c r="AD2539" s="125"/>
    </row>
    <row r="2540" spans="30:30" s="75" customFormat="1" x14ac:dyDescent="0.2">
      <c r="AD2540" s="125"/>
    </row>
    <row r="2541" spans="30:30" s="75" customFormat="1" x14ac:dyDescent="0.2">
      <c r="AD2541" s="125"/>
    </row>
    <row r="2542" spans="30:30" s="75" customFormat="1" x14ac:dyDescent="0.2">
      <c r="AD2542" s="125"/>
    </row>
    <row r="2543" spans="30:30" s="75" customFormat="1" x14ac:dyDescent="0.2">
      <c r="AD2543" s="125"/>
    </row>
    <row r="2544" spans="30:30" s="75" customFormat="1" x14ac:dyDescent="0.2">
      <c r="AD2544" s="125"/>
    </row>
    <row r="2545" spans="30:30" s="75" customFormat="1" x14ac:dyDescent="0.2">
      <c r="AD2545" s="125"/>
    </row>
    <row r="2546" spans="30:30" s="75" customFormat="1" x14ac:dyDescent="0.2">
      <c r="AD2546" s="125"/>
    </row>
    <row r="2547" spans="30:30" s="75" customFormat="1" x14ac:dyDescent="0.2">
      <c r="AD2547" s="125"/>
    </row>
    <row r="2548" spans="30:30" s="75" customFormat="1" x14ac:dyDescent="0.2">
      <c r="AD2548" s="125"/>
    </row>
    <row r="2549" spans="30:30" s="75" customFormat="1" x14ac:dyDescent="0.2">
      <c r="AD2549" s="125"/>
    </row>
    <row r="2550" spans="30:30" s="75" customFormat="1" x14ac:dyDescent="0.2">
      <c r="AD2550" s="125"/>
    </row>
    <row r="2551" spans="30:30" s="75" customFormat="1" x14ac:dyDescent="0.2">
      <c r="AD2551" s="125"/>
    </row>
    <row r="2552" spans="30:30" s="75" customFormat="1" x14ac:dyDescent="0.2">
      <c r="AD2552" s="125"/>
    </row>
    <row r="2553" spans="30:30" s="75" customFormat="1" x14ac:dyDescent="0.2">
      <c r="AD2553" s="125"/>
    </row>
    <row r="2554" spans="30:30" s="75" customFormat="1" x14ac:dyDescent="0.2">
      <c r="AD2554" s="125"/>
    </row>
    <row r="2555" spans="30:30" s="75" customFormat="1" x14ac:dyDescent="0.2">
      <c r="AD2555" s="125"/>
    </row>
    <row r="2556" spans="30:30" s="75" customFormat="1" x14ac:dyDescent="0.2">
      <c r="AD2556" s="125"/>
    </row>
    <row r="2557" spans="30:30" s="75" customFormat="1" x14ac:dyDescent="0.2">
      <c r="AD2557" s="125"/>
    </row>
    <row r="2558" spans="30:30" s="75" customFormat="1" x14ac:dyDescent="0.2">
      <c r="AD2558" s="125"/>
    </row>
    <row r="2559" spans="30:30" s="75" customFormat="1" x14ac:dyDescent="0.2">
      <c r="AD2559" s="125"/>
    </row>
    <row r="2560" spans="30:30" s="75" customFormat="1" x14ac:dyDescent="0.2">
      <c r="AD2560" s="125"/>
    </row>
    <row r="2561" spans="30:30" s="75" customFormat="1" x14ac:dyDescent="0.2">
      <c r="AD2561" s="125"/>
    </row>
    <row r="2562" spans="30:30" s="75" customFormat="1" x14ac:dyDescent="0.2">
      <c r="AD2562" s="125"/>
    </row>
    <row r="2563" spans="30:30" s="75" customFormat="1" x14ac:dyDescent="0.2">
      <c r="AD2563" s="125"/>
    </row>
    <row r="2564" spans="30:30" s="75" customFormat="1" x14ac:dyDescent="0.2">
      <c r="AD2564" s="125"/>
    </row>
    <row r="2565" spans="30:30" s="75" customFormat="1" x14ac:dyDescent="0.2">
      <c r="AD2565" s="125"/>
    </row>
    <row r="2566" spans="30:30" s="75" customFormat="1" x14ac:dyDescent="0.2">
      <c r="AD2566" s="125"/>
    </row>
    <row r="2567" spans="30:30" s="75" customFormat="1" x14ac:dyDescent="0.2">
      <c r="AD2567" s="125"/>
    </row>
    <row r="2568" spans="30:30" s="75" customFormat="1" x14ac:dyDescent="0.2">
      <c r="AD2568" s="125"/>
    </row>
    <row r="2569" spans="30:30" s="75" customFormat="1" x14ac:dyDescent="0.2">
      <c r="AD2569" s="125"/>
    </row>
    <row r="2570" spans="30:30" s="75" customFormat="1" x14ac:dyDescent="0.2">
      <c r="AD2570" s="125"/>
    </row>
    <row r="2571" spans="30:30" s="75" customFormat="1" x14ac:dyDescent="0.2">
      <c r="AD2571" s="125"/>
    </row>
    <row r="2572" spans="30:30" s="75" customFormat="1" x14ac:dyDescent="0.2">
      <c r="AD2572" s="125"/>
    </row>
    <row r="2573" spans="30:30" s="75" customFormat="1" x14ac:dyDescent="0.2">
      <c r="AD2573" s="125"/>
    </row>
    <row r="2574" spans="30:30" s="75" customFormat="1" x14ac:dyDescent="0.2">
      <c r="AD2574" s="125"/>
    </row>
    <row r="2575" spans="30:30" s="75" customFormat="1" x14ac:dyDescent="0.2">
      <c r="AD2575" s="125"/>
    </row>
    <row r="2576" spans="30:30" s="75" customFormat="1" x14ac:dyDescent="0.2">
      <c r="AD2576" s="125"/>
    </row>
    <row r="2577" spans="30:30" s="75" customFormat="1" x14ac:dyDescent="0.2">
      <c r="AD2577" s="125"/>
    </row>
    <row r="2578" spans="30:30" s="75" customFormat="1" x14ac:dyDescent="0.2">
      <c r="AD2578" s="125"/>
    </row>
    <row r="2579" spans="30:30" s="75" customFormat="1" x14ac:dyDescent="0.2">
      <c r="AD2579" s="125"/>
    </row>
    <row r="2580" spans="30:30" s="75" customFormat="1" x14ac:dyDescent="0.2">
      <c r="AD2580" s="125"/>
    </row>
    <row r="2581" spans="30:30" s="75" customFormat="1" x14ac:dyDescent="0.2">
      <c r="AD2581" s="125"/>
    </row>
    <row r="2582" spans="30:30" s="75" customFormat="1" x14ac:dyDescent="0.2">
      <c r="AD2582" s="125"/>
    </row>
    <row r="2583" spans="30:30" s="75" customFormat="1" x14ac:dyDescent="0.2">
      <c r="AD2583" s="125"/>
    </row>
    <row r="2584" spans="30:30" s="75" customFormat="1" x14ac:dyDescent="0.2">
      <c r="AD2584" s="125"/>
    </row>
    <row r="2585" spans="30:30" s="75" customFormat="1" x14ac:dyDescent="0.2">
      <c r="AD2585" s="125"/>
    </row>
    <row r="2586" spans="30:30" s="75" customFormat="1" x14ac:dyDescent="0.2">
      <c r="AD2586" s="125"/>
    </row>
    <row r="2587" spans="30:30" s="75" customFormat="1" x14ac:dyDescent="0.2">
      <c r="AD2587" s="125"/>
    </row>
    <row r="2588" spans="30:30" s="75" customFormat="1" x14ac:dyDescent="0.2">
      <c r="AD2588" s="125"/>
    </row>
    <row r="2589" spans="30:30" s="75" customFormat="1" x14ac:dyDescent="0.2">
      <c r="AD2589" s="125"/>
    </row>
    <row r="2590" spans="30:30" s="75" customFormat="1" x14ac:dyDescent="0.2">
      <c r="AD2590" s="125"/>
    </row>
    <row r="2591" spans="30:30" s="75" customFormat="1" x14ac:dyDescent="0.2">
      <c r="AD2591" s="125"/>
    </row>
    <row r="2592" spans="30:30" s="75" customFormat="1" x14ac:dyDescent="0.2">
      <c r="AD2592" s="125"/>
    </row>
    <row r="2593" spans="30:30" s="75" customFormat="1" x14ac:dyDescent="0.2">
      <c r="AD2593" s="125"/>
    </row>
    <row r="2594" spans="30:30" s="75" customFormat="1" x14ac:dyDescent="0.2">
      <c r="AD2594" s="125"/>
    </row>
    <row r="2595" spans="30:30" s="75" customFormat="1" x14ac:dyDescent="0.2">
      <c r="AD2595" s="125"/>
    </row>
    <row r="2596" spans="30:30" s="75" customFormat="1" x14ac:dyDescent="0.2">
      <c r="AD2596" s="125"/>
    </row>
    <row r="2597" spans="30:30" s="75" customFormat="1" x14ac:dyDescent="0.2">
      <c r="AD2597" s="125"/>
    </row>
    <row r="2598" spans="30:30" s="75" customFormat="1" x14ac:dyDescent="0.2">
      <c r="AD2598" s="125"/>
    </row>
    <row r="2599" spans="30:30" s="75" customFormat="1" x14ac:dyDescent="0.2">
      <c r="AD2599" s="125"/>
    </row>
    <row r="2600" spans="30:30" s="75" customFormat="1" x14ac:dyDescent="0.2">
      <c r="AD2600" s="125"/>
    </row>
    <row r="2601" spans="30:30" s="75" customFormat="1" x14ac:dyDescent="0.2">
      <c r="AD2601" s="125"/>
    </row>
    <row r="2602" spans="30:30" s="75" customFormat="1" x14ac:dyDescent="0.2">
      <c r="AD2602" s="125"/>
    </row>
    <row r="2603" spans="30:30" s="75" customFormat="1" x14ac:dyDescent="0.2">
      <c r="AD2603" s="125"/>
    </row>
    <row r="2604" spans="30:30" s="75" customFormat="1" x14ac:dyDescent="0.2">
      <c r="AD2604" s="125"/>
    </row>
    <row r="2605" spans="30:30" s="75" customFormat="1" x14ac:dyDescent="0.2">
      <c r="AD2605" s="125"/>
    </row>
    <row r="2606" spans="30:30" s="75" customFormat="1" x14ac:dyDescent="0.2">
      <c r="AD2606" s="125"/>
    </row>
    <row r="2607" spans="30:30" s="75" customFormat="1" x14ac:dyDescent="0.2">
      <c r="AD2607" s="125"/>
    </row>
    <row r="2608" spans="30:30" s="75" customFormat="1" x14ac:dyDescent="0.2">
      <c r="AD2608" s="125"/>
    </row>
    <row r="2609" spans="30:30" s="75" customFormat="1" x14ac:dyDescent="0.2">
      <c r="AD2609" s="125"/>
    </row>
    <row r="2610" spans="30:30" s="75" customFormat="1" x14ac:dyDescent="0.2">
      <c r="AD2610" s="125"/>
    </row>
    <row r="2611" spans="30:30" s="75" customFormat="1" x14ac:dyDescent="0.2">
      <c r="AD2611" s="125"/>
    </row>
    <row r="2612" spans="30:30" s="75" customFormat="1" x14ac:dyDescent="0.2">
      <c r="AD2612" s="125"/>
    </row>
    <row r="2613" spans="30:30" s="75" customFormat="1" x14ac:dyDescent="0.2">
      <c r="AD2613" s="125"/>
    </row>
    <row r="2614" spans="30:30" s="75" customFormat="1" x14ac:dyDescent="0.2">
      <c r="AD2614" s="125"/>
    </row>
    <row r="2615" spans="30:30" s="75" customFormat="1" x14ac:dyDescent="0.2">
      <c r="AD2615" s="125"/>
    </row>
    <row r="2616" spans="30:30" s="75" customFormat="1" x14ac:dyDescent="0.2">
      <c r="AD2616" s="125"/>
    </row>
    <row r="2617" spans="30:30" s="75" customFormat="1" x14ac:dyDescent="0.2">
      <c r="AD2617" s="125"/>
    </row>
    <row r="2618" spans="30:30" s="75" customFormat="1" x14ac:dyDescent="0.2">
      <c r="AD2618" s="125"/>
    </row>
    <row r="2619" spans="30:30" s="75" customFormat="1" x14ac:dyDescent="0.2">
      <c r="AD2619" s="125"/>
    </row>
    <row r="2620" spans="30:30" s="75" customFormat="1" x14ac:dyDescent="0.2">
      <c r="AD2620" s="125"/>
    </row>
    <row r="2621" spans="30:30" s="75" customFormat="1" x14ac:dyDescent="0.2">
      <c r="AD2621" s="125"/>
    </row>
    <row r="2622" spans="30:30" s="75" customFormat="1" x14ac:dyDescent="0.2">
      <c r="AD2622" s="125"/>
    </row>
    <row r="2623" spans="30:30" s="75" customFormat="1" x14ac:dyDescent="0.2">
      <c r="AD2623" s="125"/>
    </row>
    <row r="2624" spans="30:30" s="75" customFormat="1" x14ac:dyDescent="0.2">
      <c r="AD2624" s="125"/>
    </row>
    <row r="2625" spans="30:30" s="75" customFormat="1" x14ac:dyDescent="0.2">
      <c r="AD2625" s="125"/>
    </row>
    <row r="2626" spans="30:30" s="75" customFormat="1" x14ac:dyDescent="0.2">
      <c r="AD2626" s="125"/>
    </row>
    <row r="2627" spans="30:30" s="75" customFormat="1" x14ac:dyDescent="0.2">
      <c r="AD2627" s="125"/>
    </row>
    <row r="2628" spans="30:30" s="75" customFormat="1" x14ac:dyDescent="0.2">
      <c r="AD2628" s="125"/>
    </row>
    <row r="2629" spans="30:30" s="75" customFormat="1" x14ac:dyDescent="0.2">
      <c r="AD2629" s="125"/>
    </row>
    <row r="2630" spans="30:30" s="75" customFormat="1" x14ac:dyDescent="0.2">
      <c r="AD2630" s="125"/>
    </row>
    <row r="2631" spans="30:30" s="75" customFormat="1" x14ac:dyDescent="0.2">
      <c r="AD2631" s="125"/>
    </row>
    <row r="2632" spans="30:30" s="75" customFormat="1" x14ac:dyDescent="0.2">
      <c r="AD2632" s="125"/>
    </row>
    <row r="2633" spans="30:30" s="75" customFormat="1" x14ac:dyDescent="0.2">
      <c r="AD2633" s="125"/>
    </row>
    <row r="2634" spans="30:30" s="75" customFormat="1" x14ac:dyDescent="0.2">
      <c r="AD2634" s="125"/>
    </row>
    <row r="2635" spans="30:30" s="75" customFormat="1" x14ac:dyDescent="0.2">
      <c r="AD2635" s="125"/>
    </row>
    <row r="2636" spans="30:30" s="75" customFormat="1" x14ac:dyDescent="0.2">
      <c r="AD2636" s="125"/>
    </row>
    <row r="2637" spans="30:30" s="75" customFormat="1" x14ac:dyDescent="0.2">
      <c r="AD2637" s="125"/>
    </row>
    <row r="2638" spans="30:30" s="75" customFormat="1" x14ac:dyDescent="0.2">
      <c r="AD2638" s="125"/>
    </row>
    <row r="2639" spans="30:30" s="75" customFormat="1" x14ac:dyDescent="0.2">
      <c r="AD2639" s="125"/>
    </row>
    <row r="2640" spans="30:30" s="75" customFormat="1" x14ac:dyDescent="0.2">
      <c r="AD2640" s="125"/>
    </row>
    <row r="2641" spans="30:30" s="75" customFormat="1" x14ac:dyDescent="0.2">
      <c r="AD2641" s="125"/>
    </row>
    <row r="2642" spans="30:30" s="75" customFormat="1" x14ac:dyDescent="0.2">
      <c r="AD2642" s="125"/>
    </row>
    <row r="2643" spans="30:30" s="75" customFormat="1" x14ac:dyDescent="0.2">
      <c r="AD2643" s="125"/>
    </row>
    <row r="2644" spans="30:30" s="75" customFormat="1" x14ac:dyDescent="0.2">
      <c r="AD2644" s="125"/>
    </row>
    <row r="2645" spans="30:30" s="75" customFormat="1" x14ac:dyDescent="0.2">
      <c r="AD2645" s="125"/>
    </row>
    <row r="2646" spans="30:30" s="75" customFormat="1" x14ac:dyDescent="0.2">
      <c r="AD2646" s="125"/>
    </row>
    <row r="2647" spans="30:30" s="75" customFormat="1" x14ac:dyDescent="0.2">
      <c r="AD2647" s="125"/>
    </row>
    <row r="2648" spans="30:30" s="75" customFormat="1" x14ac:dyDescent="0.2">
      <c r="AD2648" s="125"/>
    </row>
    <row r="2649" spans="30:30" s="75" customFormat="1" x14ac:dyDescent="0.2">
      <c r="AD2649" s="125"/>
    </row>
    <row r="2650" spans="30:30" s="75" customFormat="1" x14ac:dyDescent="0.2">
      <c r="AD2650" s="125"/>
    </row>
    <row r="2651" spans="30:30" s="75" customFormat="1" x14ac:dyDescent="0.2">
      <c r="AD2651" s="125"/>
    </row>
    <row r="2652" spans="30:30" s="75" customFormat="1" x14ac:dyDescent="0.2">
      <c r="AD2652" s="125"/>
    </row>
    <row r="2653" spans="30:30" s="75" customFormat="1" x14ac:dyDescent="0.2">
      <c r="AD2653" s="125"/>
    </row>
    <row r="2654" spans="30:30" s="75" customFormat="1" x14ac:dyDescent="0.2">
      <c r="AD2654" s="125"/>
    </row>
    <row r="2655" spans="30:30" s="75" customFormat="1" x14ac:dyDescent="0.2">
      <c r="AD2655" s="125"/>
    </row>
    <row r="2656" spans="30:30" s="75" customFormat="1" x14ac:dyDescent="0.2">
      <c r="AD2656" s="125"/>
    </row>
    <row r="2657" spans="30:30" s="75" customFormat="1" x14ac:dyDescent="0.2">
      <c r="AD2657" s="125"/>
    </row>
    <row r="2658" spans="30:30" s="75" customFormat="1" x14ac:dyDescent="0.2">
      <c r="AD2658" s="125"/>
    </row>
    <row r="2659" spans="30:30" s="75" customFormat="1" x14ac:dyDescent="0.2">
      <c r="AD2659" s="125"/>
    </row>
    <row r="2660" spans="30:30" s="75" customFormat="1" x14ac:dyDescent="0.2">
      <c r="AD2660" s="125"/>
    </row>
    <row r="2661" spans="30:30" s="75" customFormat="1" x14ac:dyDescent="0.2">
      <c r="AD2661" s="125"/>
    </row>
    <row r="2662" spans="30:30" s="75" customFormat="1" x14ac:dyDescent="0.2">
      <c r="AD2662" s="125"/>
    </row>
    <row r="2663" spans="30:30" s="75" customFormat="1" x14ac:dyDescent="0.2">
      <c r="AD2663" s="125"/>
    </row>
    <row r="2664" spans="30:30" s="75" customFormat="1" x14ac:dyDescent="0.2">
      <c r="AD2664" s="125"/>
    </row>
    <row r="2665" spans="30:30" s="75" customFormat="1" x14ac:dyDescent="0.2">
      <c r="AD2665" s="125"/>
    </row>
    <row r="2666" spans="30:30" s="75" customFormat="1" x14ac:dyDescent="0.2">
      <c r="AD2666" s="125"/>
    </row>
    <row r="2667" spans="30:30" s="75" customFormat="1" x14ac:dyDescent="0.2">
      <c r="AD2667" s="125"/>
    </row>
    <row r="2668" spans="30:30" s="75" customFormat="1" x14ac:dyDescent="0.2">
      <c r="AD2668" s="125"/>
    </row>
    <row r="2669" spans="30:30" s="75" customFormat="1" x14ac:dyDescent="0.2">
      <c r="AD2669" s="125"/>
    </row>
    <row r="2670" spans="30:30" s="75" customFormat="1" x14ac:dyDescent="0.2">
      <c r="AD2670" s="125"/>
    </row>
    <row r="2671" spans="30:30" s="75" customFormat="1" x14ac:dyDescent="0.2">
      <c r="AD2671" s="125"/>
    </row>
    <row r="2672" spans="30:30" s="75" customFormat="1" x14ac:dyDescent="0.2">
      <c r="AD2672" s="125"/>
    </row>
    <row r="2673" spans="30:30" s="75" customFormat="1" x14ac:dyDescent="0.2">
      <c r="AD2673" s="125"/>
    </row>
    <row r="2674" spans="30:30" s="75" customFormat="1" x14ac:dyDescent="0.2">
      <c r="AD2674" s="125"/>
    </row>
    <row r="2675" spans="30:30" s="75" customFormat="1" x14ac:dyDescent="0.2">
      <c r="AD2675" s="125"/>
    </row>
    <row r="2676" spans="30:30" s="75" customFormat="1" x14ac:dyDescent="0.2">
      <c r="AD2676" s="125"/>
    </row>
    <row r="2677" spans="30:30" s="75" customFormat="1" x14ac:dyDescent="0.2">
      <c r="AD2677" s="125"/>
    </row>
    <row r="2678" spans="30:30" s="75" customFormat="1" x14ac:dyDescent="0.2">
      <c r="AD2678" s="125"/>
    </row>
    <row r="2679" spans="30:30" s="75" customFormat="1" x14ac:dyDescent="0.2">
      <c r="AD2679" s="125"/>
    </row>
    <row r="2680" spans="30:30" s="75" customFormat="1" x14ac:dyDescent="0.2">
      <c r="AD2680" s="125"/>
    </row>
    <row r="2681" spans="30:30" s="75" customFormat="1" x14ac:dyDescent="0.2">
      <c r="AD2681" s="125"/>
    </row>
    <row r="2682" spans="30:30" s="75" customFormat="1" x14ac:dyDescent="0.2">
      <c r="AD2682" s="125"/>
    </row>
    <row r="2683" spans="30:30" s="75" customFormat="1" x14ac:dyDescent="0.2">
      <c r="AD2683" s="125"/>
    </row>
    <row r="2684" spans="30:30" s="75" customFormat="1" x14ac:dyDescent="0.2">
      <c r="AD2684" s="125"/>
    </row>
    <row r="2685" spans="30:30" s="75" customFormat="1" x14ac:dyDescent="0.2">
      <c r="AD2685" s="125"/>
    </row>
    <row r="2686" spans="30:30" s="75" customFormat="1" x14ac:dyDescent="0.2">
      <c r="AD2686" s="125"/>
    </row>
    <row r="2687" spans="30:30" s="75" customFormat="1" x14ac:dyDescent="0.2">
      <c r="AD2687" s="125"/>
    </row>
    <row r="2688" spans="30:30" s="75" customFormat="1" x14ac:dyDescent="0.2">
      <c r="AD2688" s="125"/>
    </row>
    <row r="2689" spans="30:30" s="75" customFormat="1" x14ac:dyDescent="0.2">
      <c r="AD2689" s="125"/>
    </row>
    <row r="2690" spans="30:30" s="75" customFormat="1" x14ac:dyDescent="0.2">
      <c r="AD2690" s="125"/>
    </row>
    <row r="2691" spans="30:30" s="75" customFormat="1" x14ac:dyDescent="0.2">
      <c r="AD2691" s="125"/>
    </row>
    <row r="2692" spans="30:30" s="75" customFormat="1" x14ac:dyDescent="0.2">
      <c r="AD2692" s="125"/>
    </row>
    <row r="2693" spans="30:30" s="75" customFormat="1" x14ac:dyDescent="0.2">
      <c r="AD2693" s="125"/>
    </row>
    <row r="2694" spans="30:30" s="75" customFormat="1" x14ac:dyDescent="0.2">
      <c r="AD2694" s="125"/>
    </row>
    <row r="2695" spans="30:30" s="75" customFormat="1" x14ac:dyDescent="0.2">
      <c r="AD2695" s="125"/>
    </row>
    <row r="2696" spans="30:30" s="75" customFormat="1" x14ac:dyDescent="0.2">
      <c r="AD2696" s="125"/>
    </row>
    <row r="2697" spans="30:30" s="75" customFormat="1" x14ac:dyDescent="0.2">
      <c r="AD2697" s="125"/>
    </row>
    <row r="2698" spans="30:30" s="75" customFormat="1" x14ac:dyDescent="0.2">
      <c r="AD2698" s="125"/>
    </row>
    <row r="2699" spans="30:30" s="75" customFormat="1" x14ac:dyDescent="0.2">
      <c r="AD2699" s="125"/>
    </row>
    <row r="2700" spans="30:30" s="75" customFormat="1" x14ac:dyDescent="0.2">
      <c r="AD2700" s="125"/>
    </row>
    <row r="2701" spans="30:30" s="75" customFormat="1" x14ac:dyDescent="0.2">
      <c r="AD2701" s="125"/>
    </row>
    <row r="2702" spans="30:30" s="75" customFormat="1" x14ac:dyDescent="0.2">
      <c r="AD2702" s="125"/>
    </row>
    <row r="2703" spans="30:30" s="75" customFormat="1" x14ac:dyDescent="0.2">
      <c r="AD2703" s="125"/>
    </row>
    <row r="2704" spans="30:30" s="75" customFormat="1" x14ac:dyDescent="0.2">
      <c r="AD2704" s="125"/>
    </row>
    <row r="2705" spans="30:30" s="75" customFormat="1" x14ac:dyDescent="0.2">
      <c r="AD2705" s="125"/>
    </row>
    <row r="2706" spans="30:30" s="75" customFormat="1" x14ac:dyDescent="0.2">
      <c r="AD2706" s="125"/>
    </row>
    <row r="2707" spans="30:30" s="75" customFormat="1" x14ac:dyDescent="0.2">
      <c r="AD2707" s="125"/>
    </row>
    <row r="2708" spans="30:30" s="75" customFormat="1" x14ac:dyDescent="0.2">
      <c r="AD2708" s="125"/>
    </row>
    <row r="2709" spans="30:30" s="75" customFormat="1" x14ac:dyDescent="0.2">
      <c r="AD2709" s="125"/>
    </row>
    <row r="2710" spans="30:30" s="75" customFormat="1" x14ac:dyDescent="0.2">
      <c r="AD2710" s="125"/>
    </row>
    <row r="2711" spans="30:30" s="75" customFormat="1" x14ac:dyDescent="0.2">
      <c r="AD2711" s="125"/>
    </row>
    <row r="2712" spans="30:30" s="75" customFormat="1" x14ac:dyDescent="0.2">
      <c r="AD2712" s="125"/>
    </row>
    <row r="2713" spans="30:30" s="75" customFormat="1" x14ac:dyDescent="0.2">
      <c r="AD2713" s="125"/>
    </row>
    <row r="2714" spans="30:30" s="75" customFormat="1" x14ac:dyDescent="0.2">
      <c r="AD2714" s="125"/>
    </row>
    <row r="2715" spans="30:30" s="75" customFormat="1" x14ac:dyDescent="0.2">
      <c r="AD2715" s="125"/>
    </row>
    <row r="2716" spans="30:30" s="75" customFormat="1" x14ac:dyDescent="0.2">
      <c r="AD2716" s="125"/>
    </row>
    <row r="2717" spans="30:30" s="75" customFormat="1" x14ac:dyDescent="0.2">
      <c r="AD2717" s="125"/>
    </row>
    <row r="2718" spans="30:30" s="75" customFormat="1" x14ac:dyDescent="0.2">
      <c r="AD2718" s="125"/>
    </row>
    <row r="2719" spans="30:30" s="75" customFormat="1" x14ac:dyDescent="0.2">
      <c r="AD2719" s="125"/>
    </row>
    <row r="2720" spans="30:30" s="75" customFormat="1" x14ac:dyDescent="0.2">
      <c r="AD2720" s="125"/>
    </row>
    <row r="2721" spans="30:30" s="75" customFormat="1" x14ac:dyDescent="0.2">
      <c r="AD2721" s="125"/>
    </row>
    <row r="2722" spans="30:30" s="75" customFormat="1" x14ac:dyDescent="0.2">
      <c r="AD2722" s="125"/>
    </row>
    <row r="2723" spans="30:30" s="75" customFormat="1" x14ac:dyDescent="0.2">
      <c r="AD2723" s="125"/>
    </row>
    <row r="2724" spans="30:30" s="75" customFormat="1" x14ac:dyDescent="0.2">
      <c r="AD2724" s="125"/>
    </row>
    <row r="2725" spans="30:30" s="75" customFormat="1" x14ac:dyDescent="0.2">
      <c r="AD2725" s="125"/>
    </row>
    <row r="2726" spans="30:30" s="75" customFormat="1" x14ac:dyDescent="0.2">
      <c r="AD2726" s="125"/>
    </row>
    <row r="2727" spans="30:30" s="75" customFormat="1" x14ac:dyDescent="0.2">
      <c r="AD2727" s="125"/>
    </row>
    <row r="2728" spans="30:30" s="75" customFormat="1" x14ac:dyDescent="0.2">
      <c r="AD2728" s="125"/>
    </row>
    <row r="2729" spans="30:30" s="75" customFormat="1" x14ac:dyDescent="0.2">
      <c r="AD2729" s="125"/>
    </row>
    <row r="2730" spans="30:30" s="75" customFormat="1" x14ac:dyDescent="0.2">
      <c r="AD2730" s="125"/>
    </row>
    <row r="2731" spans="30:30" s="75" customFormat="1" x14ac:dyDescent="0.2">
      <c r="AD2731" s="125"/>
    </row>
    <row r="2732" spans="30:30" s="75" customFormat="1" x14ac:dyDescent="0.2">
      <c r="AD2732" s="125"/>
    </row>
    <row r="2733" spans="30:30" s="75" customFormat="1" x14ac:dyDescent="0.2">
      <c r="AD2733" s="125"/>
    </row>
    <row r="2734" spans="30:30" s="75" customFormat="1" x14ac:dyDescent="0.2">
      <c r="AD2734" s="125"/>
    </row>
    <row r="2735" spans="30:30" s="75" customFormat="1" x14ac:dyDescent="0.2">
      <c r="AD2735" s="125"/>
    </row>
    <row r="2736" spans="30:30" s="75" customFormat="1" x14ac:dyDescent="0.2">
      <c r="AD2736" s="125"/>
    </row>
    <row r="2737" spans="30:30" s="75" customFormat="1" x14ac:dyDescent="0.2">
      <c r="AD2737" s="125"/>
    </row>
    <row r="2738" spans="30:30" s="75" customFormat="1" x14ac:dyDescent="0.2">
      <c r="AD2738" s="125"/>
    </row>
    <row r="2739" spans="30:30" s="75" customFormat="1" x14ac:dyDescent="0.2">
      <c r="AD2739" s="125"/>
    </row>
    <row r="2740" spans="30:30" s="75" customFormat="1" x14ac:dyDescent="0.2">
      <c r="AD2740" s="125"/>
    </row>
    <row r="2741" spans="30:30" s="75" customFormat="1" x14ac:dyDescent="0.2">
      <c r="AD2741" s="125"/>
    </row>
    <row r="2742" spans="30:30" s="75" customFormat="1" x14ac:dyDescent="0.2">
      <c r="AD2742" s="125"/>
    </row>
    <row r="2743" spans="30:30" s="75" customFormat="1" x14ac:dyDescent="0.2">
      <c r="AD2743" s="125"/>
    </row>
    <row r="2744" spans="30:30" s="75" customFormat="1" x14ac:dyDescent="0.2">
      <c r="AD2744" s="125"/>
    </row>
    <row r="2745" spans="30:30" s="75" customFormat="1" x14ac:dyDescent="0.2">
      <c r="AD2745" s="125"/>
    </row>
    <row r="2746" spans="30:30" s="75" customFormat="1" x14ac:dyDescent="0.2">
      <c r="AD2746" s="125"/>
    </row>
    <row r="2747" spans="30:30" s="75" customFormat="1" x14ac:dyDescent="0.2">
      <c r="AD2747" s="125"/>
    </row>
    <row r="2748" spans="30:30" s="75" customFormat="1" x14ac:dyDescent="0.2">
      <c r="AD2748" s="125"/>
    </row>
    <row r="2749" spans="30:30" s="75" customFormat="1" x14ac:dyDescent="0.2">
      <c r="AD2749" s="125"/>
    </row>
    <row r="2750" spans="30:30" s="75" customFormat="1" x14ac:dyDescent="0.2">
      <c r="AD2750" s="125"/>
    </row>
    <row r="2751" spans="30:30" s="75" customFormat="1" x14ac:dyDescent="0.2">
      <c r="AD2751" s="125"/>
    </row>
    <row r="2752" spans="30:30" s="75" customFormat="1" x14ac:dyDescent="0.2">
      <c r="AD2752" s="125"/>
    </row>
    <row r="2753" spans="30:30" s="75" customFormat="1" x14ac:dyDescent="0.2">
      <c r="AD2753" s="125"/>
    </row>
    <row r="2754" spans="30:30" s="75" customFormat="1" x14ac:dyDescent="0.2">
      <c r="AD2754" s="125"/>
    </row>
    <row r="2755" spans="30:30" s="75" customFormat="1" x14ac:dyDescent="0.2">
      <c r="AD2755" s="125"/>
    </row>
    <row r="2756" spans="30:30" s="75" customFormat="1" x14ac:dyDescent="0.2">
      <c r="AD2756" s="125"/>
    </row>
    <row r="2757" spans="30:30" s="75" customFormat="1" x14ac:dyDescent="0.2">
      <c r="AD2757" s="125"/>
    </row>
    <row r="2758" spans="30:30" s="75" customFormat="1" x14ac:dyDescent="0.2">
      <c r="AD2758" s="125"/>
    </row>
    <row r="2759" spans="30:30" s="75" customFormat="1" x14ac:dyDescent="0.2">
      <c r="AD2759" s="125"/>
    </row>
    <row r="2760" spans="30:30" s="75" customFormat="1" x14ac:dyDescent="0.2">
      <c r="AD2760" s="125"/>
    </row>
    <row r="2761" spans="30:30" s="75" customFormat="1" x14ac:dyDescent="0.2">
      <c r="AD2761" s="125"/>
    </row>
    <row r="2762" spans="30:30" s="75" customFormat="1" x14ac:dyDescent="0.2">
      <c r="AD2762" s="125"/>
    </row>
    <row r="2763" spans="30:30" s="75" customFormat="1" x14ac:dyDescent="0.2">
      <c r="AD2763" s="125"/>
    </row>
    <row r="2764" spans="30:30" s="75" customFormat="1" x14ac:dyDescent="0.2">
      <c r="AD2764" s="125"/>
    </row>
    <row r="2765" spans="30:30" s="75" customFormat="1" x14ac:dyDescent="0.2">
      <c r="AD2765" s="125"/>
    </row>
    <row r="2766" spans="30:30" s="75" customFormat="1" x14ac:dyDescent="0.2">
      <c r="AD2766" s="125"/>
    </row>
    <row r="2767" spans="30:30" s="75" customFormat="1" x14ac:dyDescent="0.2">
      <c r="AD2767" s="125"/>
    </row>
    <row r="2768" spans="30:30" s="75" customFormat="1" x14ac:dyDescent="0.2">
      <c r="AD2768" s="125"/>
    </row>
    <row r="2769" spans="30:30" s="75" customFormat="1" x14ac:dyDescent="0.2">
      <c r="AD2769" s="125"/>
    </row>
    <row r="2770" spans="30:30" s="75" customFormat="1" x14ac:dyDescent="0.2">
      <c r="AD2770" s="125"/>
    </row>
    <row r="2771" spans="30:30" s="75" customFormat="1" x14ac:dyDescent="0.2">
      <c r="AD2771" s="125"/>
    </row>
    <row r="2772" spans="30:30" s="75" customFormat="1" x14ac:dyDescent="0.2">
      <c r="AD2772" s="125"/>
    </row>
    <row r="2773" spans="30:30" s="75" customFormat="1" x14ac:dyDescent="0.2">
      <c r="AD2773" s="125"/>
    </row>
    <row r="2774" spans="30:30" s="75" customFormat="1" x14ac:dyDescent="0.2">
      <c r="AD2774" s="125"/>
    </row>
    <row r="2775" spans="30:30" s="75" customFormat="1" x14ac:dyDescent="0.2">
      <c r="AD2775" s="125"/>
    </row>
    <row r="2776" spans="30:30" s="75" customFormat="1" x14ac:dyDescent="0.2">
      <c r="AD2776" s="125"/>
    </row>
    <row r="2777" spans="30:30" s="75" customFormat="1" x14ac:dyDescent="0.2">
      <c r="AD2777" s="125"/>
    </row>
    <row r="2778" spans="30:30" s="75" customFormat="1" x14ac:dyDescent="0.2">
      <c r="AD2778" s="125"/>
    </row>
    <row r="2779" spans="30:30" s="75" customFormat="1" x14ac:dyDescent="0.2">
      <c r="AD2779" s="125"/>
    </row>
    <row r="2780" spans="30:30" s="75" customFormat="1" x14ac:dyDescent="0.2">
      <c r="AD2780" s="125"/>
    </row>
    <row r="2781" spans="30:30" s="75" customFormat="1" x14ac:dyDescent="0.2">
      <c r="AD2781" s="125"/>
    </row>
    <row r="2782" spans="30:30" s="75" customFormat="1" x14ac:dyDescent="0.2">
      <c r="AD2782" s="125"/>
    </row>
    <row r="2783" spans="30:30" s="75" customFormat="1" x14ac:dyDescent="0.2">
      <c r="AD2783" s="125"/>
    </row>
    <row r="2784" spans="30:30" s="75" customFormat="1" x14ac:dyDescent="0.2">
      <c r="AD2784" s="125"/>
    </row>
    <row r="2785" spans="30:30" s="75" customFormat="1" x14ac:dyDescent="0.2">
      <c r="AD2785" s="125"/>
    </row>
    <row r="2786" spans="30:30" s="75" customFormat="1" x14ac:dyDescent="0.2">
      <c r="AD2786" s="125"/>
    </row>
    <row r="2787" spans="30:30" s="75" customFormat="1" x14ac:dyDescent="0.2">
      <c r="AD2787" s="125"/>
    </row>
    <row r="2788" spans="30:30" s="75" customFormat="1" x14ac:dyDescent="0.2">
      <c r="AD2788" s="125"/>
    </row>
    <row r="2789" spans="30:30" s="75" customFormat="1" x14ac:dyDescent="0.2">
      <c r="AD2789" s="125"/>
    </row>
    <row r="2790" spans="30:30" s="75" customFormat="1" x14ac:dyDescent="0.2">
      <c r="AD2790" s="125"/>
    </row>
    <row r="2791" spans="30:30" s="75" customFormat="1" x14ac:dyDescent="0.2">
      <c r="AD2791" s="125"/>
    </row>
    <row r="2792" spans="30:30" s="75" customFormat="1" x14ac:dyDescent="0.2">
      <c r="AD2792" s="125"/>
    </row>
    <row r="2793" spans="30:30" s="75" customFormat="1" x14ac:dyDescent="0.2">
      <c r="AD2793" s="125"/>
    </row>
    <row r="2794" spans="30:30" s="75" customFormat="1" x14ac:dyDescent="0.2">
      <c r="AD2794" s="125"/>
    </row>
    <row r="2795" spans="30:30" s="75" customFormat="1" x14ac:dyDescent="0.2">
      <c r="AD2795" s="125"/>
    </row>
    <row r="2796" spans="30:30" s="75" customFormat="1" x14ac:dyDescent="0.2">
      <c r="AD2796" s="125"/>
    </row>
    <row r="2797" spans="30:30" s="75" customFormat="1" x14ac:dyDescent="0.2">
      <c r="AD2797" s="125"/>
    </row>
    <row r="2798" spans="30:30" s="75" customFormat="1" x14ac:dyDescent="0.2">
      <c r="AD2798" s="125"/>
    </row>
    <row r="2799" spans="30:30" s="75" customFormat="1" x14ac:dyDescent="0.2">
      <c r="AD2799" s="125"/>
    </row>
    <row r="2800" spans="30:30" s="75" customFormat="1" x14ac:dyDescent="0.2">
      <c r="AD2800" s="125"/>
    </row>
    <row r="2801" spans="30:30" s="75" customFormat="1" x14ac:dyDescent="0.2">
      <c r="AD2801" s="125"/>
    </row>
    <row r="2802" spans="30:30" s="75" customFormat="1" x14ac:dyDescent="0.2">
      <c r="AD2802" s="125"/>
    </row>
    <row r="2803" spans="30:30" s="75" customFormat="1" x14ac:dyDescent="0.2">
      <c r="AD2803" s="125"/>
    </row>
    <row r="2804" spans="30:30" s="75" customFormat="1" x14ac:dyDescent="0.2">
      <c r="AD2804" s="125"/>
    </row>
    <row r="2805" spans="30:30" s="75" customFormat="1" x14ac:dyDescent="0.2">
      <c r="AD2805" s="125"/>
    </row>
    <row r="2806" spans="30:30" s="75" customFormat="1" x14ac:dyDescent="0.2">
      <c r="AD2806" s="125"/>
    </row>
    <row r="2807" spans="30:30" s="75" customFormat="1" x14ac:dyDescent="0.2">
      <c r="AD2807" s="125"/>
    </row>
    <row r="2808" spans="30:30" s="75" customFormat="1" x14ac:dyDescent="0.2">
      <c r="AD2808" s="125"/>
    </row>
    <row r="2809" spans="30:30" s="75" customFormat="1" x14ac:dyDescent="0.2">
      <c r="AD2809" s="125"/>
    </row>
    <row r="2810" spans="30:30" s="75" customFormat="1" x14ac:dyDescent="0.2">
      <c r="AD2810" s="125"/>
    </row>
    <row r="2811" spans="30:30" s="75" customFormat="1" x14ac:dyDescent="0.2">
      <c r="AD2811" s="125"/>
    </row>
    <row r="2812" spans="30:30" s="75" customFormat="1" x14ac:dyDescent="0.2">
      <c r="AD2812" s="125"/>
    </row>
    <row r="2813" spans="30:30" s="75" customFormat="1" x14ac:dyDescent="0.2">
      <c r="AD2813" s="125"/>
    </row>
    <row r="2814" spans="30:30" s="75" customFormat="1" x14ac:dyDescent="0.2">
      <c r="AD2814" s="125"/>
    </row>
    <row r="2815" spans="30:30" s="75" customFormat="1" x14ac:dyDescent="0.2">
      <c r="AD2815" s="125"/>
    </row>
    <row r="2816" spans="30:30" s="75" customFormat="1" x14ac:dyDescent="0.2">
      <c r="AD2816" s="125"/>
    </row>
    <row r="2817" spans="30:30" s="75" customFormat="1" x14ac:dyDescent="0.2">
      <c r="AD2817" s="125"/>
    </row>
    <row r="2818" spans="30:30" s="75" customFormat="1" x14ac:dyDescent="0.2">
      <c r="AD2818" s="125"/>
    </row>
    <row r="2819" spans="30:30" s="75" customFormat="1" x14ac:dyDescent="0.2">
      <c r="AD2819" s="125"/>
    </row>
    <row r="2820" spans="30:30" s="75" customFormat="1" x14ac:dyDescent="0.2">
      <c r="AD2820" s="125"/>
    </row>
    <row r="2821" spans="30:30" s="75" customFormat="1" x14ac:dyDescent="0.2">
      <c r="AD2821" s="125"/>
    </row>
    <row r="2822" spans="30:30" s="75" customFormat="1" x14ac:dyDescent="0.2">
      <c r="AD2822" s="125"/>
    </row>
    <row r="2823" spans="30:30" s="75" customFormat="1" x14ac:dyDescent="0.2">
      <c r="AD2823" s="125"/>
    </row>
    <row r="2824" spans="30:30" s="75" customFormat="1" x14ac:dyDescent="0.2">
      <c r="AD2824" s="125"/>
    </row>
    <row r="2825" spans="30:30" s="75" customFormat="1" x14ac:dyDescent="0.2">
      <c r="AD2825" s="125"/>
    </row>
    <row r="2826" spans="30:30" s="75" customFormat="1" x14ac:dyDescent="0.2">
      <c r="AD2826" s="125"/>
    </row>
    <row r="2827" spans="30:30" s="75" customFormat="1" x14ac:dyDescent="0.2">
      <c r="AD2827" s="125"/>
    </row>
    <row r="2828" spans="30:30" s="75" customFormat="1" x14ac:dyDescent="0.2">
      <c r="AD2828" s="125"/>
    </row>
    <row r="2829" spans="30:30" s="75" customFormat="1" x14ac:dyDescent="0.2">
      <c r="AD2829" s="125"/>
    </row>
    <row r="2830" spans="30:30" s="75" customFormat="1" x14ac:dyDescent="0.2">
      <c r="AD2830" s="125"/>
    </row>
    <row r="2831" spans="30:30" s="75" customFormat="1" x14ac:dyDescent="0.2">
      <c r="AD2831" s="125"/>
    </row>
    <row r="2832" spans="30:30" s="75" customFormat="1" x14ac:dyDescent="0.2">
      <c r="AD2832" s="125"/>
    </row>
    <row r="2833" spans="30:30" s="75" customFormat="1" x14ac:dyDescent="0.2">
      <c r="AD2833" s="125"/>
    </row>
    <row r="2834" spans="30:30" s="75" customFormat="1" x14ac:dyDescent="0.2">
      <c r="AD2834" s="125"/>
    </row>
    <row r="2835" spans="30:30" s="75" customFormat="1" x14ac:dyDescent="0.2">
      <c r="AD2835" s="125"/>
    </row>
    <row r="2836" spans="30:30" s="75" customFormat="1" x14ac:dyDescent="0.2">
      <c r="AD2836" s="125"/>
    </row>
    <row r="2837" spans="30:30" s="75" customFormat="1" x14ac:dyDescent="0.2">
      <c r="AD2837" s="125"/>
    </row>
    <row r="2838" spans="30:30" s="75" customFormat="1" x14ac:dyDescent="0.2">
      <c r="AD2838" s="125"/>
    </row>
    <row r="2839" spans="30:30" s="75" customFormat="1" x14ac:dyDescent="0.2">
      <c r="AD2839" s="125"/>
    </row>
    <row r="2840" spans="30:30" s="75" customFormat="1" x14ac:dyDescent="0.2">
      <c r="AD2840" s="125"/>
    </row>
    <row r="2841" spans="30:30" s="75" customFormat="1" x14ac:dyDescent="0.2">
      <c r="AD2841" s="125"/>
    </row>
    <row r="2842" spans="30:30" s="75" customFormat="1" x14ac:dyDescent="0.2">
      <c r="AD2842" s="125"/>
    </row>
    <row r="2843" spans="30:30" s="75" customFormat="1" x14ac:dyDescent="0.2">
      <c r="AD2843" s="125"/>
    </row>
    <row r="2844" spans="30:30" s="75" customFormat="1" x14ac:dyDescent="0.2">
      <c r="AD2844" s="125"/>
    </row>
    <row r="2845" spans="30:30" s="75" customFormat="1" x14ac:dyDescent="0.2">
      <c r="AD2845" s="125"/>
    </row>
    <row r="2846" spans="30:30" s="75" customFormat="1" x14ac:dyDescent="0.2">
      <c r="AD2846" s="125"/>
    </row>
    <row r="2847" spans="30:30" s="75" customFormat="1" x14ac:dyDescent="0.2">
      <c r="AD2847" s="125"/>
    </row>
    <row r="2848" spans="30:30" s="75" customFormat="1" x14ac:dyDescent="0.2">
      <c r="AD2848" s="125"/>
    </row>
    <row r="2849" spans="30:30" s="75" customFormat="1" x14ac:dyDescent="0.2">
      <c r="AD2849" s="125"/>
    </row>
    <row r="2850" spans="30:30" s="75" customFormat="1" x14ac:dyDescent="0.2">
      <c r="AD2850" s="125"/>
    </row>
    <row r="2851" spans="30:30" s="75" customFormat="1" x14ac:dyDescent="0.2">
      <c r="AD2851" s="125"/>
    </row>
    <row r="2852" spans="30:30" s="75" customFormat="1" x14ac:dyDescent="0.2">
      <c r="AD2852" s="125"/>
    </row>
    <row r="2853" spans="30:30" s="75" customFormat="1" x14ac:dyDescent="0.2">
      <c r="AD2853" s="125"/>
    </row>
    <row r="2854" spans="30:30" s="75" customFormat="1" x14ac:dyDescent="0.2">
      <c r="AD2854" s="125"/>
    </row>
    <row r="2855" spans="30:30" s="75" customFormat="1" x14ac:dyDescent="0.2">
      <c r="AD2855" s="125"/>
    </row>
    <row r="2856" spans="30:30" s="75" customFormat="1" x14ac:dyDescent="0.2">
      <c r="AD2856" s="125"/>
    </row>
    <row r="2857" spans="30:30" s="75" customFormat="1" x14ac:dyDescent="0.2">
      <c r="AD2857" s="125"/>
    </row>
    <row r="2858" spans="30:30" s="75" customFormat="1" x14ac:dyDescent="0.2">
      <c r="AD2858" s="125"/>
    </row>
    <row r="2859" spans="30:30" s="75" customFormat="1" x14ac:dyDescent="0.2">
      <c r="AD2859" s="125"/>
    </row>
    <row r="2860" spans="30:30" s="75" customFormat="1" x14ac:dyDescent="0.2">
      <c r="AD2860" s="125"/>
    </row>
    <row r="2861" spans="30:30" s="75" customFormat="1" x14ac:dyDescent="0.2">
      <c r="AD2861" s="125"/>
    </row>
    <row r="2862" spans="30:30" s="75" customFormat="1" x14ac:dyDescent="0.2">
      <c r="AD2862" s="125"/>
    </row>
    <row r="2863" spans="30:30" s="75" customFormat="1" x14ac:dyDescent="0.2">
      <c r="AD2863" s="125"/>
    </row>
    <row r="2864" spans="30:30" s="75" customFormat="1" x14ac:dyDescent="0.2">
      <c r="AD2864" s="125"/>
    </row>
    <row r="2865" spans="30:30" s="75" customFormat="1" x14ac:dyDescent="0.2">
      <c r="AD2865" s="125"/>
    </row>
    <row r="2866" spans="30:30" s="75" customFormat="1" x14ac:dyDescent="0.2">
      <c r="AD2866" s="125"/>
    </row>
    <row r="2867" spans="30:30" s="75" customFormat="1" x14ac:dyDescent="0.2">
      <c r="AD2867" s="125"/>
    </row>
    <row r="2868" spans="30:30" s="75" customFormat="1" x14ac:dyDescent="0.2">
      <c r="AD2868" s="125"/>
    </row>
    <row r="2869" spans="30:30" s="75" customFormat="1" x14ac:dyDescent="0.2">
      <c r="AD2869" s="125"/>
    </row>
    <row r="2870" spans="30:30" s="75" customFormat="1" x14ac:dyDescent="0.2">
      <c r="AD2870" s="125"/>
    </row>
    <row r="2871" spans="30:30" s="75" customFormat="1" x14ac:dyDescent="0.2">
      <c r="AD2871" s="125"/>
    </row>
    <row r="2872" spans="30:30" s="75" customFormat="1" x14ac:dyDescent="0.2">
      <c r="AD2872" s="125"/>
    </row>
    <row r="2873" spans="30:30" s="75" customFormat="1" x14ac:dyDescent="0.2">
      <c r="AD2873" s="125"/>
    </row>
    <row r="2874" spans="30:30" s="75" customFormat="1" x14ac:dyDescent="0.2">
      <c r="AD2874" s="125"/>
    </row>
    <row r="2875" spans="30:30" s="75" customFormat="1" x14ac:dyDescent="0.2">
      <c r="AD2875" s="125"/>
    </row>
    <row r="2876" spans="30:30" s="75" customFormat="1" x14ac:dyDescent="0.2">
      <c r="AD2876" s="125"/>
    </row>
    <row r="2877" spans="30:30" s="75" customFormat="1" x14ac:dyDescent="0.2">
      <c r="AD2877" s="125"/>
    </row>
    <row r="2878" spans="30:30" s="75" customFormat="1" x14ac:dyDescent="0.2">
      <c r="AD2878" s="125"/>
    </row>
    <row r="2879" spans="30:30" s="75" customFormat="1" x14ac:dyDescent="0.2">
      <c r="AD2879" s="125"/>
    </row>
    <row r="2880" spans="30:30" s="75" customFormat="1" x14ac:dyDescent="0.2">
      <c r="AD2880" s="125"/>
    </row>
    <row r="2881" spans="30:30" s="75" customFormat="1" x14ac:dyDescent="0.2">
      <c r="AD2881" s="125"/>
    </row>
    <row r="2882" spans="30:30" s="75" customFormat="1" x14ac:dyDescent="0.2">
      <c r="AD2882" s="125"/>
    </row>
    <row r="2883" spans="30:30" s="75" customFormat="1" x14ac:dyDescent="0.2">
      <c r="AD2883" s="125"/>
    </row>
    <row r="2884" spans="30:30" s="75" customFormat="1" x14ac:dyDescent="0.2">
      <c r="AD2884" s="125"/>
    </row>
    <row r="2885" spans="30:30" s="75" customFormat="1" x14ac:dyDescent="0.2">
      <c r="AD2885" s="125"/>
    </row>
    <row r="2886" spans="30:30" s="75" customFormat="1" x14ac:dyDescent="0.2">
      <c r="AD2886" s="125"/>
    </row>
    <row r="2887" spans="30:30" s="75" customFormat="1" x14ac:dyDescent="0.2">
      <c r="AD2887" s="125"/>
    </row>
    <row r="2888" spans="30:30" s="75" customFormat="1" x14ac:dyDescent="0.2">
      <c r="AD2888" s="125"/>
    </row>
    <row r="2889" spans="30:30" s="75" customFormat="1" x14ac:dyDescent="0.2">
      <c r="AD2889" s="125"/>
    </row>
    <row r="2890" spans="30:30" s="75" customFormat="1" x14ac:dyDescent="0.2">
      <c r="AD2890" s="125"/>
    </row>
    <row r="2891" spans="30:30" s="75" customFormat="1" x14ac:dyDescent="0.2">
      <c r="AD2891" s="125"/>
    </row>
    <row r="2892" spans="30:30" s="75" customFormat="1" x14ac:dyDescent="0.2">
      <c r="AD2892" s="125"/>
    </row>
    <row r="2893" spans="30:30" s="75" customFormat="1" x14ac:dyDescent="0.2">
      <c r="AD2893" s="125"/>
    </row>
    <row r="2894" spans="30:30" s="75" customFormat="1" x14ac:dyDescent="0.2">
      <c r="AD2894" s="125"/>
    </row>
    <row r="2895" spans="30:30" s="75" customFormat="1" x14ac:dyDescent="0.2">
      <c r="AD2895" s="125"/>
    </row>
    <row r="2896" spans="30:30" s="75" customFormat="1" x14ac:dyDescent="0.2">
      <c r="AD2896" s="125"/>
    </row>
    <row r="2897" spans="30:30" s="75" customFormat="1" x14ac:dyDescent="0.2">
      <c r="AD2897" s="125"/>
    </row>
    <row r="2898" spans="30:30" s="75" customFormat="1" x14ac:dyDescent="0.2">
      <c r="AD2898" s="125"/>
    </row>
    <row r="2899" spans="30:30" s="75" customFormat="1" x14ac:dyDescent="0.2">
      <c r="AD2899" s="125"/>
    </row>
    <row r="2900" spans="30:30" s="75" customFormat="1" x14ac:dyDescent="0.2">
      <c r="AD2900" s="125"/>
    </row>
    <row r="2901" spans="30:30" s="75" customFormat="1" x14ac:dyDescent="0.2">
      <c r="AD2901" s="125"/>
    </row>
    <row r="2902" spans="30:30" s="75" customFormat="1" x14ac:dyDescent="0.2">
      <c r="AD2902" s="125"/>
    </row>
    <row r="2903" spans="30:30" s="75" customFormat="1" x14ac:dyDescent="0.2">
      <c r="AD2903" s="125"/>
    </row>
    <row r="2904" spans="30:30" s="75" customFormat="1" x14ac:dyDescent="0.2">
      <c r="AD2904" s="125"/>
    </row>
    <row r="2905" spans="30:30" s="75" customFormat="1" x14ac:dyDescent="0.2">
      <c r="AD2905" s="125"/>
    </row>
    <row r="2906" spans="30:30" s="75" customFormat="1" x14ac:dyDescent="0.2">
      <c r="AD2906" s="125"/>
    </row>
    <row r="2907" spans="30:30" s="75" customFormat="1" x14ac:dyDescent="0.2">
      <c r="AD2907" s="125"/>
    </row>
    <row r="2908" spans="30:30" s="75" customFormat="1" x14ac:dyDescent="0.2">
      <c r="AD2908" s="125"/>
    </row>
    <row r="2909" spans="30:30" s="75" customFormat="1" x14ac:dyDescent="0.2">
      <c r="AD2909" s="125"/>
    </row>
    <row r="2910" spans="30:30" s="75" customFormat="1" x14ac:dyDescent="0.2">
      <c r="AD2910" s="125"/>
    </row>
    <row r="2911" spans="30:30" s="75" customFormat="1" x14ac:dyDescent="0.2">
      <c r="AD2911" s="125"/>
    </row>
    <row r="2912" spans="30:30" s="75" customFormat="1" x14ac:dyDescent="0.2">
      <c r="AD2912" s="125"/>
    </row>
    <row r="2913" spans="30:30" s="75" customFormat="1" x14ac:dyDescent="0.2">
      <c r="AD2913" s="125"/>
    </row>
    <row r="2914" spans="30:30" s="75" customFormat="1" x14ac:dyDescent="0.2">
      <c r="AD2914" s="125"/>
    </row>
    <row r="2915" spans="30:30" s="75" customFormat="1" x14ac:dyDescent="0.2">
      <c r="AD2915" s="125"/>
    </row>
    <row r="2916" spans="30:30" s="75" customFormat="1" x14ac:dyDescent="0.2">
      <c r="AD2916" s="125"/>
    </row>
    <row r="2917" spans="30:30" s="75" customFormat="1" x14ac:dyDescent="0.2">
      <c r="AD2917" s="125"/>
    </row>
    <row r="2918" spans="30:30" s="75" customFormat="1" x14ac:dyDescent="0.2">
      <c r="AD2918" s="125"/>
    </row>
    <row r="2919" spans="30:30" s="75" customFormat="1" x14ac:dyDescent="0.2">
      <c r="AD2919" s="125"/>
    </row>
    <row r="2920" spans="30:30" s="75" customFormat="1" x14ac:dyDescent="0.2">
      <c r="AD2920" s="125"/>
    </row>
    <row r="2921" spans="30:30" s="75" customFormat="1" x14ac:dyDescent="0.2">
      <c r="AD2921" s="125"/>
    </row>
    <row r="2922" spans="30:30" s="75" customFormat="1" x14ac:dyDescent="0.2">
      <c r="AD2922" s="125"/>
    </row>
    <row r="2923" spans="30:30" s="75" customFormat="1" x14ac:dyDescent="0.2">
      <c r="AD2923" s="125"/>
    </row>
    <row r="2924" spans="30:30" s="75" customFormat="1" x14ac:dyDescent="0.2">
      <c r="AD2924" s="125"/>
    </row>
    <row r="2925" spans="30:30" s="75" customFormat="1" x14ac:dyDescent="0.2">
      <c r="AD2925" s="125"/>
    </row>
    <row r="2926" spans="30:30" s="75" customFormat="1" x14ac:dyDescent="0.2">
      <c r="AD2926" s="125"/>
    </row>
    <row r="2927" spans="30:30" s="75" customFormat="1" x14ac:dyDescent="0.2">
      <c r="AD2927" s="125"/>
    </row>
    <row r="2928" spans="30:30" s="75" customFormat="1" x14ac:dyDescent="0.2">
      <c r="AD2928" s="125"/>
    </row>
    <row r="2929" spans="30:30" s="75" customFormat="1" x14ac:dyDescent="0.2">
      <c r="AD2929" s="125"/>
    </row>
    <row r="2930" spans="30:30" s="75" customFormat="1" x14ac:dyDescent="0.2">
      <c r="AD2930" s="125"/>
    </row>
    <row r="2931" spans="30:30" s="75" customFormat="1" x14ac:dyDescent="0.2">
      <c r="AD2931" s="125"/>
    </row>
    <row r="2932" spans="30:30" s="75" customFormat="1" x14ac:dyDescent="0.2">
      <c r="AD2932" s="125"/>
    </row>
    <row r="2933" spans="30:30" s="75" customFormat="1" x14ac:dyDescent="0.2">
      <c r="AD2933" s="125"/>
    </row>
    <row r="2934" spans="30:30" s="75" customFormat="1" x14ac:dyDescent="0.2">
      <c r="AD2934" s="125"/>
    </row>
    <row r="2935" spans="30:30" s="75" customFormat="1" x14ac:dyDescent="0.2">
      <c r="AD2935" s="125"/>
    </row>
    <row r="2936" spans="30:30" s="75" customFormat="1" x14ac:dyDescent="0.2">
      <c r="AD2936" s="125"/>
    </row>
    <row r="2937" spans="30:30" s="75" customFormat="1" x14ac:dyDescent="0.2">
      <c r="AD2937" s="125"/>
    </row>
    <row r="2938" spans="30:30" s="75" customFormat="1" x14ac:dyDescent="0.2">
      <c r="AD2938" s="125"/>
    </row>
    <row r="2939" spans="30:30" s="75" customFormat="1" x14ac:dyDescent="0.2">
      <c r="AD2939" s="125"/>
    </row>
    <row r="2940" spans="30:30" s="75" customFormat="1" x14ac:dyDescent="0.2">
      <c r="AD2940" s="125"/>
    </row>
    <row r="2941" spans="30:30" s="75" customFormat="1" x14ac:dyDescent="0.2">
      <c r="AD2941" s="125"/>
    </row>
    <row r="2942" spans="30:30" s="75" customFormat="1" x14ac:dyDescent="0.2">
      <c r="AD2942" s="125"/>
    </row>
    <row r="2943" spans="30:30" s="75" customFormat="1" x14ac:dyDescent="0.2">
      <c r="AD2943" s="125"/>
    </row>
    <row r="2944" spans="30:30" s="75" customFormat="1" x14ac:dyDescent="0.2">
      <c r="AD2944" s="125"/>
    </row>
    <row r="2945" spans="30:30" s="75" customFormat="1" x14ac:dyDescent="0.2">
      <c r="AD2945" s="125"/>
    </row>
    <row r="2946" spans="30:30" s="75" customFormat="1" x14ac:dyDescent="0.2">
      <c r="AD2946" s="125"/>
    </row>
    <row r="2947" spans="30:30" s="75" customFormat="1" x14ac:dyDescent="0.2">
      <c r="AD2947" s="125"/>
    </row>
    <row r="2948" spans="30:30" s="75" customFormat="1" x14ac:dyDescent="0.2">
      <c r="AD2948" s="125"/>
    </row>
    <row r="2949" spans="30:30" s="75" customFormat="1" x14ac:dyDescent="0.2">
      <c r="AD2949" s="125"/>
    </row>
    <row r="2950" spans="30:30" s="75" customFormat="1" x14ac:dyDescent="0.2">
      <c r="AD2950" s="125"/>
    </row>
    <row r="2951" spans="30:30" s="75" customFormat="1" x14ac:dyDescent="0.2">
      <c r="AD2951" s="125"/>
    </row>
    <row r="2952" spans="30:30" s="75" customFormat="1" x14ac:dyDescent="0.2">
      <c r="AD2952" s="125"/>
    </row>
    <row r="2953" spans="30:30" s="75" customFormat="1" x14ac:dyDescent="0.2">
      <c r="AD2953" s="125"/>
    </row>
    <row r="2954" spans="30:30" s="75" customFormat="1" x14ac:dyDescent="0.2">
      <c r="AD2954" s="125"/>
    </row>
    <row r="2955" spans="30:30" s="75" customFormat="1" x14ac:dyDescent="0.2">
      <c r="AD2955" s="125"/>
    </row>
    <row r="2956" spans="30:30" s="75" customFormat="1" x14ac:dyDescent="0.2">
      <c r="AD2956" s="125"/>
    </row>
    <row r="2957" spans="30:30" s="75" customFormat="1" x14ac:dyDescent="0.2">
      <c r="AD2957" s="125"/>
    </row>
    <row r="2958" spans="30:30" s="75" customFormat="1" x14ac:dyDescent="0.2">
      <c r="AD2958" s="125"/>
    </row>
    <row r="2959" spans="30:30" s="75" customFormat="1" x14ac:dyDescent="0.2">
      <c r="AD2959" s="125"/>
    </row>
    <row r="2960" spans="30:30" s="75" customFormat="1" x14ac:dyDescent="0.2">
      <c r="AD2960" s="125"/>
    </row>
    <row r="2961" spans="30:30" s="75" customFormat="1" x14ac:dyDescent="0.2">
      <c r="AD2961" s="125"/>
    </row>
    <row r="2962" spans="30:30" s="75" customFormat="1" x14ac:dyDescent="0.2">
      <c r="AD2962" s="125"/>
    </row>
    <row r="2963" spans="30:30" s="75" customFormat="1" x14ac:dyDescent="0.2">
      <c r="AD2963" s="125"/>
    </row>
    <row r="2964" spans="30:30" s="75" customFormat="1" x14ac:dyDescent="0.2">
      <c r="AD2964" s="125"/>
    </row>
    <row r="2965" spans="30:30" s="75" customFormat="1" x14ac:dyDescent="0.2">
      <c r="AD2965" s="125"/>
    </row>
    <row r="2966" spans="30:30" s="75" customFormat="1" x14ac:dyDescent="0.2">
      <c r="AD2966" s="125"/>
    </row>
    <row r="2967" spans="30:30" s="75" customFormat="1" x14ac:dyDescent="0.2">
      <c r="AD2967" s="125"/>
    </row>
    <row r="2968" spans="30:30" s="75" customFormat="1" x14ac:dyDescent="0.2">
      <c r="AD2968" s="125"/>
    </row>
    <row r="2969" spans="30:30" s="75" customFormat="1" x14ac:dyDescent="0.2">
      <c r="AD2969" s="125"/>
    </row>
    <row r="2970" spans="30:30" s="75" customFormat="1" x14ac:dyDescent="0.2">
      <c r="AD2970" s="125"/>
    </row>
    <row r="2971" spans="30:30" s="75" customFormat="1" x14ac:dyDescent="0.2">
      <c r="AD2971" s="125"/>
    </row>
    <row r="2972" spans="30:30" s="75" customFormat="1" x14ac:dyDescent="0.2">
      <c r="AD2972" s="125"/>
    </row>
    <row r="2973" spans="30:30" s="75" customFormat="1" x14ac:dyDescent="0.2">
      <c r="AD2973" s="125"/>
    </row>
    <row r="2974" spans="30:30" s="75" customFormat="1" x14ac:dyDescent="0.2">
      <c r="AD2974" s="125"/>
    </row>
    <row r="2975" spans="30:30" s="75" customFormat="1" x14ac:dyDescent="0.2">
      <c r="AD2975" s="125"/>
    </row>
    <row r="2976" spans="30:30" s="75" customFormat="1" x14ac:dyDescent="0.2">
      <c r="AD2976" s="125"/>
    </row>
    <row r="2977" spans="30:30" s="75" customFormat="1" x14ac:dyDescent="0.2">
      <c r="AD2977" s="125"/>
    </row>
    <row r="2978" spans="30:30" s="75" customFormat="1" x14ac:dyDescent="0.2">
      <c r="AD2978" s="125"/>
    </row>
    <row r="2979" spans="30:30" s="75" customFormat="1" x14ac:dyDescent="0.2">
      <c r="AD2979" s="125"/>
    </row>
    <row r="2980" spans="30:30" s="75" customFormat="1" x14ac:dyDescent="0.2">
      <c r="AD2980" s="125"/>
    </row>
    <row r="2981" spans="30:30" s="75" customFormat="1" x14ac:dyDescent="0.2">
      <c r="AD2981" s="125"/>
    </row>
    <row r="2982" spans="30:30" s="75" customFormat="1" x14ac:dyDescent="0.2">
      <c r="AD2982" s="125"/>
    </row>
    <row r="2983" spans="30:30" s="75" customFormat="1" x14ac:dyDescent="0.2">
      <c r="AD2983" s="125"/>
    </row>
    <row r="2984" spans="30:30" s="75" customFormat="1" x14ac:dyDescent="0.2">
      <c r="AD2984" s="125"/>
    </row>
    <row r="2985" spans="30:30" s="75" customFormat="1" x14ac:dyDescent="0.2">
      <c r="AD2985" s="125"/>
    </row>
    <row r="2986" spans="30:30" s="75" customFormat="1" x14ac:dyDescent="0.2">
      <c r="AD2986" s="125"/>
    </row>
    <row r="2987" spans="30:30" s="75" customFormat="1" x14ac:dyDescent="0.2">
      <c r="AD2987" s="125"/>
    </row>
    <row r="2988" spans="30:30" s="75" customFormat="1" x14ac:dyDescent="0.2">
      <c r="AD2988" s="125"/>
    </row>
    <row r="2989" spans="30:30" s="75" customFormat="1" x14ac:dyDescent="0.2">
      <c r="AD2989" s="125"/>
    </row>
    <row r="2990" spans="30:30" s="75" customFormat="1" x14ac:dyDescent="0.2">
      <c r="AD2990" s="125"/>
    </row>
    <row r="2991" spans="30:30" s="75" customFormat="1" x14ac:dyDescent="0.2">
      <c r="AD2991" s="125"/>
    </row>
    <row r="2992" spans="30:30" s="75" customFormat="1" x14ac:dyDescent="0.2">
      <c r="AD2992" s="125"/>
    </row>
    <row r="2993" spans="30:30" s="75" customFormat="1" x14ac:dyDescent="0.2">
      <c r="AD2993" s="125"/>
    </row>
    <row r="2994" spans="30:30" s="75" customFormat="1" x14ac:dyDescent="0.2">
      <c r="AD2994" s="125"/>
    </row>
    <row r="2995" spans="30:30" s="75" customFormat="1" x14ac:dyDescent="0.2">
      <c r="AD2995" s="125"/>
    </row>
    <row r="2996" spans="30:30" s="75" customFormat="1" x14ac:dyDescent="0.2">
      <c r="AD2996" s="125"/>
    </row>
    <row r="2997" spans="30:30" s="75" customFormat="1" x14ac:dyDescent="0.2">
      <c r="AD2997" s="125"/>
    </row>
    <row r="2998" spans="30:30" s="75" customFormat="1" x14ac:dyDescent="0.2">
      <c r="AD2998" s="125"/>
    </row>
    <row r="2999" spans="30:30" s="75" customFormat="1" x14ac:dyDescent="0.2">
      <c r="AD2999" s="125"/>
    </row>
    <row r="3000" spans="30:30" s="75" customFormat="1" x14ac:dyDescent="0.2">
      <c r="AD3000" s="125"/>
    </row>
    <row r="3001" spans="30:30" s="75" customFormat="1" x14ac:dyDescent="0.2">
      <c r="AD3001" s="125"/>
    </row>
    <row r="3002" spans="30:30" s="75" customFormat="1" x14ac:dyDescent="0.2">
      <c r="AD3002" s="125"/>
    </row>
    <row r="3003" spans="30:30" s="75" customFormat="1" x14ac:dyDescent="0.2">
      <c r="AD3003" s="125"/>
    </row>
    <row r="3004" spans="30:30" s="75" customFormat="1" x14ac:dyDescent="0.2">
      <c r="AD3004" s="125"/>
    </row>
    <row r="3005" spans="30:30" s="75" customFormat="1" x14ac:dyDescent="0.2">
      <c r="AD3005" s="125"/>
    </row>
    <row r="3006" spans="30:30" s="75" customFormat="1" x14ac:dyDescent="0.2">
      <c r="AD3006" s="125"/>
    </row>
    <row r="3007" spans="30:30" s="75" customFormat="1" x14ac:dyDescent="0.2">
      <c r="AD3007" s="125"/>
    </row>
    <row r="3008" spans="30:30" s="75" customFormat="1" x14ac:dyDescent="0.2">
      <c r="AD3008" s="125"/>
    </row>
    <row r="3009" spans="30:30" s="75" customFormat="1" x14ac:dyDescent="0.2">
      <c r="AD3009" s="125"/>
    </row>
    <row r="3010" spans="30:30" s="75" customFormat="1" x14ac:dyDescent="0.2">
      <c r="AD3010" s="125"/>
    </row>
    <row r="3011" spans="30:30" s="75" customFormat="1" x14ac:dyDescent="0.2">
      <c r="AD3011" s="125"/>
    </row>
    <row r="3012" spans="30:30" s="75" customFormat="1" x14ac:dyDescent="0.2">
      <c r="AD3012" s="125"/>
    </row>
    <row r="3013" spans="30:30" s="75" customFormat="1" x14ac:dyDescent="0.2">
      <c r="AD3013" s="125"/>
    </row>
    <row r="3014" spans="30:30" s="75" customFormat="1" x14ac:dyDescent="0.2">
      <c r="AD3014" s="125"/>
    </row>
    <row r="3015" spans="30:30" s="75" customFormat="1" x14ac:dyDescent="0.2">
      <c r="AD3015" s="125"/>
    </row>
    <row r="3016" spans="30:30" s="75" customFormat="1" x14ac:dyDescent="0.2">
      <c r="AD3016" s="125"/>
    </row>
    <row r="3017" spans="30:30" s="75" customFormat="1" x14ac:dyDescent="0.2">
      <c r="AD3017" s="125"/>
    </row>
    <row r="3018" spans="30:30" s="75" customFormat="1" x14ac:dyDescent="0.2">
      <c r="AD3018" s="125"/>
    </row>
    <row r="3019" spans="30:30" s="75" customFormat="1" x14ac:dyDescent="0.2">
      <c r="AD3019" s="125"/>
    </row>
    <row r="3020" spans="30:30" s="75" customFormat="1" x14ac:dyDescent="0.2">
      <c r="AD3020" s="125"/>
    </row>
    <row r="3021" spans="30:30" s="75" customFormat="1" x14ac:dyDescent="0.2">
      <c r="AD3021" s="125"/>
    </row>
    <row r="3022" spans="30:30" s="75" customFormat="1" x14ac:dyDescent="0.2">
      <c r="AD3022" s="125"/>
    </row>
    <row r="3023" spans="30:30" s="75" customFormat="1" x14ac:dyDescent="0.2">
      <c r="AD3023" s="125"/>
    </row>
    <row r="3024" spans="30:30" s="75" customFormat="1" x14ac:dyDescent="0.2">
      <c r="AD3024" s="125"/>
    </row>
    <row r="3025" spans="30:30" s="75" customFormat="1" x14ac:dyDescent="0.2">
      <c r="AD3025" s="125"/>
    </row>
    <row r="3026" spans="30:30" s="75" customFormat="1" x14ac:dyDescent="0.2">
      <c r="AD3026" s="125"/>
    </row>
    <row r="3027" spans="30:30" s="75" customFormat="1" x14ac:dyDescent="0.2">
      <c r="AD3027" s="125"/>
    </row>
    <row r="3028" spans="30:30" s="75" customFormat="1" x14ac:dyDescent="0.2">
      <c r="AD3028" s="125"/>
    </row>
    <row r="3029" spans="30:30" s="75" customFormat="1" x14ac:dyDescent="0.2">
      <c r="AD3029" s="125"/>
    </row>
    <row r="3030" spans="30:30" s="75" customFormat="1" x14ac:dyDescent="0.2">
      <c r="AD3030" s="125"/>
    </row>
    <row r="3031" spans="30:30" s="75" customFormat="1" x14ac:dyDescent="0.2">
      <c r="AD3031" s="125"/>
    </row>
    <row r="3032" spans="30:30" s="75" customFormat="1" x14ac:dyDescent="0.2">
      <c r="AD3032" s="125"/>
    </row>
    <row r="3033" spans="30:30" s="75" customFormat="1" x14ac:dyDescent="0.2">
      <c r="AD3033" s="125"/>
    </row>
    <row r="3034" spans="30:30" s="75" customFormat="1" x14ac:dyDescent="0.2">
      <c r="AD3034" s="125"/>
    </row>
    <row r="3035" spans="30:30" s="75" customFormat="1" x14ac:dyDescent="0.2">
      <c r="AD3035" s="125"/>
    </row>
    <row r="3036" spans="30:30" s="75" customFormat="1" x14ac:dyDescent="0.2">
      <c r="AD3036" s="125"/>
    </row>
    <row r="3037" spans="30:30" s="75" customFormat="1" x14ac:dyDescent="0.2">
      <c r="AD3037" s="125"/>
    </row>
    <row r="3038" spans="30:30" s="75" customFormat="1" x14ac:dyDescent="0.2">
      <c r="AD3038" s="125"/>
    </row>
    <row r="3039" spans="30:30" s="75" customFormat="1" x14ac:dyDescent="0.2">
      <c r="AD3039" s="125"/>
    </row>
    <row r="3040" spans="30:30" s="75" customFormat="1" x14ac:dyDescent="0.2">
      <c r="AD3040" s="125"/>
    </row>
    <row r="3041" spans="30:30" s="75" customFormat="1" x14ac:dyDescent="0.2">
      <c r="AD3041" s="125"/>
    </row>
    <row r="3042" spans="30:30" s="75" customFormat="1" x14ac:dyDescent="0.2">
      <c r="AD3042" s="125"/>
    </row>
    <row r="3043" spans="30:30" s="75" customFormat="1" x14ac:dyDescent="0.2">
      <c r="AD3043" s="125"/>
    </row>
    <row r="3044" spans="30:30" s="75" customFormat="1" x14ac:dyDescent="0.2">
      <c r="AD3044" s="125"/>
    </row>
    <row r="3045" spans="30:30" s="75" customFormat="1" x14ac:dyDescent="0.2">
      <c r="AD3045" s="125"/>
    </row>
    <row r="3046" spans="30:30" s="75" customFormat="1" x14ac:dyDescent="0.2">
      <c r="AD3046" s="125"/>
    </row>
    <row r="3047" spans="30:30" s="75" customFormat="1" x14ac:dyDescent="0.2">
      <c r="AD3047" s="125"/>
    </row>
    <row r="3048" spans="30:30" s="75" customFormat="1" x14ac:dyDescent="0.2">
      <c r="AD3048" s="125"/>
    </row>
    <row r="3049" spans="30:30" s="75" customFormat="1" x14ac:dyDescent="0.2">
      <c r="AD3049" s="125"/>
    </row>
    <row r="3050" spans="30:30" s="75" customFormat="1" x14ac:dyDescent="0.2">
      <c r="AD3050" s="125"/>
    </row>
    <row r="3051" spans="30:30" s="75" customFormat="1" x14ac:dyDescent="0.2">
      <c r="AD3051" s="125"/>
    </row>
    <row r="3052" spans="30:30" s="75" customFormat="1" x14ac:dyDescent="0.2">
      <c r="AD3052" s="125"/>
    </row>
    <row r="3053" spans="30:30" s="75" customFormat="1" x14ac:dyDescent="0.2">
      <c r="AD3053" s="125"/>
    </row>
    <row r="3054" spans="30:30" s="75" customFormat="1" x14ac:dyDescent="0.2">
      <c r="AD3054" s="125"/>
    </row>
    <row r="3055" spans="30:30" s="75" customFormat="1" x14ac:dyDescent="0.2">
      <c r="AD3055" s="125"/>
    </row>
    <row r="3056" spans="30:30" s="75" customFormat="1" x14ac:dyDescent="0.2">
      <c r="AD3056" s="125"/>
    </row>
    <row r="3057" spans="30:30" s="75" customFormat="1" x14ac:dyDescent="0.2">
      <c r="AD3057" s="125"/>
    </row>
    <row r="3058" spans="30:30" s="75" customFormat="1" x14ac:dyDescent="0.2">
      <c r="AD3058" s="125"/>
    </row>
    <row r="3059" spans="30:30" s="75" customFormat="1" x14ac:dyDescent="0.2">
      <c r="AD3059" s="125"/>
    </row>
    <row r="3060" spans="30:30" s="75" customFormat="1" x14ac:dyDescent="0.2">
      <c r="AD3060" s="125"/>
    </row>
    <row r="3061" spans="30:30" s="75" customFormat="1" x14ac:dyDescent="0.2">
      <c r="AD3061" s="125"/>
    </row>
    <row r="3062" spans="30:30" s="75" customFormat="1" x14ac:dyDescent="0.2">
      <c r="AD3062" s="125"/>
    </row>
    <row r="3063" spans="30:30" s="75" customFormat="1" x14ac:dyDescent="0.2">
      <c r="AD3063" s="125"/>
    </row>
    <row r="3064" spans="30:30" s="75" customFormat="1" x14ac:dyDescent="0.2">
      <c r="AD3064" s="125"/>
    </row>
    <row r="3065" spans="30:30" s="75" customFormat="1" x14ac:dyDescent="0.2">
      <c r="AD3065" s="125"/>
    </row>
    <row r="3066" spans="30:30" s="75" customFormat="1" x14ac:dyDescent="0.2">
      <c r="AD3066" s="125"/>
    </row>
    <row r="3067" spans="30:30" s="75" customFormat="1" x14ac:dyDescent="0.2">
      <c r="AD3067" s="125"/>
    </row>
    <row r="3068" spans="30:30" s="75" customFormat="1" x14ac:dyDescent="0.2">
      <c r="AD3068" s="125"/>
    </row>
    <row r="3069" spans="30:30" s="75" customFormat="1" x14ac:dyDescent="0.2">
      <c r="AD3069" s="125"/>
    </row>
    <row r="3070" spans="30:30" s="75" customFormat="1" x14ac:dyDescent="0.2">
      <c r="AD3070" s="125"/>
    </row>
    <row r="3071" spans="30:30" s="75" customFormat="1" x14ac:dyDescent="0.2">
      <c r="AD3071" s="125"/>
    </row>
    <row r="3072" spans="30:30" s="75" customFormat="1" x14ac:dyDescent="0.2">
      <c r="AD3072" s="125"/>
    </row>
    <row r="3073" spans="30:30" s="75" customFormat="1" x14ac:dyDescent="0.2">
      <c r="AD3073" s="125"/>
    </row>
    <row r="3074" spans="30:30" s="75" customFormat="1" x14ac:dyDescent="0.2">
      <c r="AD3074" s="125"/>
    </row>
    <row r="3075" spans="30:30" s="75" customFormat="1" x14ac:dyDescent="0.2">
      <c r="AD3075" s="125"/>
    </row>
    <row r="3076" spans="30:30" s="75" customFormat="1" x14ac:dyDescent="0.2">
      <c r="AD3076" s="125"/>
    </row>
    <row r="3077" spans="30:30" s="75" customFormat="1" x14ac:dyDescent="0.2">
      <c r="AD3077" s="125"/>
    </row>
    <row r="3078" spans="30:30" s="75" customFormat="1" x14ac:dyDescent="0.2">
      <c r="AD3078" s="125"/>
    </row>
    <row r="3079" spans="30:30" s="75" customFormat="1" x14ac:dyDescent="0.2">
      <c r="AD3079" s="125"/>
    </row>
    <row r="3080" spans="30:30" s="75" customFormat="1" x14ac:dyDescent="0.2">
      <c r="AD3080" s="125"/>
    </row>
    <row r="3081" spans="30:30" s="75" customFormat="1" x14ac:dyDescent="0.2">
      <c r="AD3081" s="125"/>
    </row>
    <row r="3082" spans="30:30" s="75" customFormat="1" x14ac:dyDescent="0.2">
      <c r="AD3082" s="125"/>
    </row>
    <row r="3083" spans="30:30" s="75" customFormat="1" x14ac:dyDescent="0.2">
      <c r="AD3083" s="125"/>
    </row>
    <row r="3084" spans="30:30" s="75" customFormat="1" x14ac:dyDescent="0.2">
      <c r="AD3084" s="125"/>
    </row>
    <row r="3085" spans="30:30" s="75" customFormat="1" x14ac:dyDescent="0.2">
      <c r="AD3085" s="125"/>
    </row>
    <row r="3086" spans="30:30" s="75" customFormat="1" x14ac:dyDescent="0.2">
      <c r="AD3086" s="125"/>
    </row>
    <row r="3087" spans="30:30" s="75" customFormat="1" x14ac:dyDescent="0.2">
      <c r="AD3087" s="125"/>
    </row>
    <row r="3088" spans="30:30" s="75" customFormat="1" x14ac:dyDescent="0.2">
      <c r="AD3088" s="125"/>
    </row>
    <row r="3089" spans="30:30" s="75" customFormat="1" x14ac:dyDescent="0.2">
      <c r="AD3089" s="125"/>
    </row>
    <row r="3090" spans="30:30" s="75" customFormat="1" x14ac:dyDescent="0.2">
      <c r="AD3090" s="125"/>
    </row>
    <row r="3091" spans="30:30" s="75" customFormat="1" x14ac:dyDescent="0.2">
      <c r="AD3091" s="125"/>
    </row>
    <row r="3092" spans="30:30" s="75" customFormat="1" x14ac:dyDescent="0.2">
      <c r="AD3092" s="125"/>
    </row>
    <row r="3093" spans="30:30" s="75" customFormat="1" x14ac:dyDescent="0.2">
      <c r="AD3093" s="125"/>
    </row>
    <row r="3094" spans="30:30" s="75" customFormat="1" x14ac:dyDescent="0.2">
      <c r="AD3094" s="125"/>
    </row>
    <row r="3095" spans="30:30" s="75" customFormat="1" x14ac:dyDescent="0.2">
      <c r="AD3095" s="125"/>
    </row>
    <row r="3096" spans="30:30" s="75" customFormat="1" x14ac:dyDescent="0.2">
      <c r="AD3096" s="125"/>
    </row>
    <row r="3097" spans="30:30" s="75" customFormat="1" x14ac:dyDescent="0.2">
      <c r="AD3097" s="125"/>
    </row>
    <row r="3098" spans="30:30" s="75" customFormat="1" x14ac:dyDescent="0.2">
      <c r="AD3098" s="125"/>
    </row>
    <row r="3099" spans="30:30" s="75" customFormat="1" x14ac:dyDescent="0.2">
      <c r="AD3099" s="125"/>
    </row>
    <row r="3100" spans="30:30" s="75" customFormat="1" x14ac:dyDescent="0.2">
      <c r="AD3100" s="125"/>
    </row>
    <row r="3101" spans="30:30" s="75" customFormat="1" x14ac:dyDescent="0.2">
      <c r="AD3101" s="125"/>
    </row>
    <row r="3102" spans="30:30" s="75" customFormat="1" x14ac:dyDescent="0.2">
      <c r="AD3102" s="125"/>
    </row>
    <row r="3103" spans="30:30" s="75" customFormat="1" x14ac:dyDescent="0.2">
      <c r="AD3103" s="125"/>
    </row>
    <row r="3104" spans="30:30" s="75" customFormat="1" x14ac:dyDescent="0.2">
      <c r="AD3104" s="125"/>
    </row>
    <row r="3105" spans="30:30" s="75" customFormat="1" x14ac:dyDescent="0.2">
      <c r="AD3105" s="125"/>
    </row>
    <row r="3106" spans="30:30" s="75" customFormat="1" x14ac:dyDescent="0.2">
      <c r="AD3106" s="125"/>
    </row>
    <row r="3107" spans="30:30" s="75" customFormat="1" x14ac:dyDescent="0.2">
      <c r="AD3107" s="125"/>
    </row>
    <row r="3108" spans="30:30" s="75" customFormat="1" x14ac:dyDescent="0.2">
      <c r="AD3108" s="125"/>
    </row>
    <row r="3109" spans="30:30" s="75" customFormat="1" x14ac:dyDescent="0.2">
      <c r="AD3109" s="125"/>
    </row>
    <row r="3110" spans="30:30" s="75" customFormat="1" x14ac:dyDescent="0.2">
      <c r="AD3110" s="125"/>
    </row>
    <row r="3111" spans="30:30" s="75" customFormat="1" x14ac:dyDescent="0.2">
      <c r="AD3111" s="125"/>
    </row>
    <row r="3112" spans="30:30" s="75" customFormat="1" x14ac:dyDescent="0.2">
      <c r="AD3112" s="125"/>
    </row>
    <row r="3113" spans="30:30" s="75" customFormat="1" x14ac:dyDescent="0.2">
      <c r="AD3113" s="125"/>
    </row>
    <row r="3114" spans="30:30" s="75" customFormat="1" x14ac:dyDescent="0.2">
      <c r="AD3114" s="125"/>
    </row>
    <row r="3115" spans="30:30" s="75" customFormat="1" x14ac:dyDescent="0.2">
      <c r="AD3115" s="125"/>
    </row>
    <row r="3116" spans="30:30" s="75" customFormat="1" x14ac:dyDescent="0.2">
      <c r="AD3116" s="125"/>
    </row>
    <row r="3117" spans="30:30" s="75" customFormat="1" x14ac:dyDescent="0.2">
      <c r="AD3117" s="125"/>
    </row>
    <row r="3118" spans="30:30" s="75" customFormat="1" x14ac:dyDescent="0.2">
      <c r="AD3118" s="125"/>
    </row>
    <row r="3119" spans="30:30" s="75" customFormat="1" x14ac:dyDescent="0.2">
      <c r="AD3119" s="125"/>
    </row>
    <row r="3120" spans="30:30" s="75" customFormat="1" x14ac:dyDescent="0.2">
      <c r="AD3120" s="125"/>
    </row>
    <row r="3121" spans="30:30" s="75" customFormat="1" x14ac:dyDescent="0.2">
      <c r="AD3121" s="125"/>
    </row>
    <row r="3122" spans="30:30" s="75" customFormat="1" x14ac:dyDescent="0.2">
      <c r="AD3122" s="125"/>
    </row>
    <row r="3123" spans="30:30" s="75" customFormat="1" x14ac:dyDescent="0.2">
      <c r="AD3123" s="125"/>
    </row>
    <row r="3124" spans="30:30" s="75" customFormat="1" x14ac:dyDescent="0.2">
      <c r="AD3124" s="125"/>
    </row>
    <row r="3125" spans="30:30" s="75" customFormat="1" x14ac:dyDescent="0.2">
      <c r="AD3125" s="125"/>
    </row>
    <row r="3126" spans="30:30" s="75" customFormat="1" x14ac:dyDescent="0.2">
      <c r="AD3126" s="125"/>
    </row>
    <row r="3127" spans="30:30" s="75" customFormat="1" x14ac:dyDescent="0.2">
      <c r="AD3127" s="125"/>
    </row>
    <row r="3128" spans="30:30" s="75" customFormat="1" x14ac:dyDescent="0.2">
      <c r="AD3128" s="125"/>
    </row>
    <row r="3129" spans="30:30" s="75" customFormat="1" x14ac:dyDescent="0.2">
      <c r="AD3129" s="125"/>
    </row>
    <row r="3130" spans="30:30" s="75" customFormat="1" x14ac:dyDescent="0.2">
      <c r="AD3130" s="125"/>
    </row>
    <row r="3131" spans="30:30" s="75" customFormat="1" x14ac:dyDescent="0.2">
      <c r="AD3131" s="125"/>
    </row>
    <row r="3132" spans="30:30" s="75" customFormat="1" x14ac:dyDescent="0.2">
      <c r="AD3132" s="125"/>
    </row>
    <row r="3133" spans="30:30" s="75" customFormat="1" x14ac:dyDescent="0.2">
      <c r="AD3133" s="125"/>
    </row>
    <row r="3134" spans="30:30" s="75" customFormat="1" x14ac:dyDescent="0.2">
      <c r="AD3134" s="125"/>
    </row>
    <row r="3135" spans="30:30" s="75" customFormat="1" x14ac:dyDescent="0.2">
      <c r="AD3135" s="125"/>
    </row>
    <row r="3136" spans="30:30" s="75" customFormat="1" x14ac:dyDescent="0.2">
      <c r="AD3136" s="125"/>
    </row>
    <row r="3137" spans="30:30" s="75" customFormat="1" x14ac:dyDescent="0.2">
      <c r="AD3137" s="125"/>
    </row>
    <row r="3138" spans="30:30" s="75" customFormat="1" x14ac:dyDescent="0.2">
      <c r="AD3138" s="125"/>
    </row>
    <row r="3139" spans="30:30" s="75" customFormat="1" x14ac:dyDescent="0.2">
      <c r="AD3139" s="125"/>
    </row>
    <row r="3140" spans="30:30" s="75" customFormat="1" x14ac:dyDescent="0.2">
      <c r="AD3140" s="125"/>
    </row>
    <row r="3141" spans="30:30" s="75" customFormat="1" x14ac:dyDescent="0.2">
      <c r="AD3141" s="125"/>
    </row>
    <row r="3142" spans="30:30" s="75" customFormat="1" x14ac:dyDescent="0.2">
      <c r="AD3142" s="125"/>
    </row>
    <row r="3143" spans="30:30" s="75" customFormat="1" x14ac:dyDescent="0.2">
      <c r="AD3143" s="125"/>
    </row>
    <row r="3144" spans="30:30" s="75" customFormat="1" x14ac:dyDescent="0.2">
      <c r="AD3144" s="125"/>
    </row>
    <row r="3145" spans="30:30" s="75" customFormat="1" x14ac:dyDescent="0.2">
      <c r="AD3145" s="125"/>
    </row>
    <row r="3146" spans="30:30" s="75" customFormat="1" x14ac:dyDescent="0.2">
      <c r="AD3146" s="125"/>
    </row>
    <row r="3147" spans="30:30" s="75" customFormat="1" x14ac:dyDescent="0.2">
      <c r="AD3147" s="125"/>
    </row>
    <row r="3148" spans="30:30" s="75" customFormat="1" x14ac:dyDescent="0.2">
      <c r="AD3148" s="125"/>
    </row>
    <row r="3149" spans="30:30" s="75" customFormat="1" x14ac:dyDescent="0.2">
      <c r="AD3149" s="125"/>
    </row>
    <row r="3150" spans="30:30" s="75" customFormat="1" x14ac:dyDescent="0.2">
      <c r="AD3150" s="125"/>
    </row>
    <row r="3151" spans="30:30" s="75" customFormat="1" x14ac:dyDescent="0.2">
      <c r="AD3151" s="125"/>
    </row>
    <row r="3152" spans="30:30" s="75" customFormat="1" x14ac:dyDescent="0.2">
      <c r="AD3152" s="125"/>
    </row>
    <row r="3153" spans="30:30" s="75" customFormat="1" x14ac:dyDescent="0.2">
      <c r="AD3153" s="125"/>
    </row>
    <row r="3154" spans="30:30" s="75" customFormat="1" x14ac:dyDescent="0.2">
      <c r="AD3154" s="125"/>
    </row>
    <row r="3155" spans="30:30" s="75" customFormat="1" x14ac:dyDescent="0.2">
      <c r="AD3155" s="125"/>
    </row>
    <row r="3156" spans="30:30" s="75" customFormat="1" x14ac:dyDescent="0.2">
      <c r="AD3156" s="125"/>
    </row>
    <row r="3157" spans="30:30" s="75" customFormat="1" x14ac:dyDescent="0.2">
      <c r="AD3157" s="125"/>
    </row>
    <row r="3158" spans="30:30" s="75" customFormat="1" x14ac:dyDescent="0.2">
      <c r="AD3158" s="125"/>
    </row>
    <row r="3159" spans="30:30" s="75" customFormat="1" x14ac:dyDescent="0.2">
      <c r="AD3159" s="125"/>
    </row>
    <row r="3160" spans="30:30" s="75" customFormat="1" x14ac:dyDescent="0.2">
      <c r="AD3160" s="125"/>
    </row>
    <row r="3161" spans="30:30" s="75" customFormat="1" x14ac:dyDescent="0.2">
      <c r="AD3161" s="125"/>
    </row>
    <row r="3162" spans="30:30" s="75" customFormat="1" x14ac:dyDescent="0.2">
      <c r="AD3162" s="125"/>
    </row>
    <row r="3163" spans="30:30" s="75" customFormat="1" x14ac:dyDescent="0.2">
      <c r="AD3163" s="125"/>
    </row>
    <row r="3164" spans="30:30" s="75" customFormat="1" x14ac:dyDescent="0.2">
      <c r="AD3164" s="125"/>
    </row>
    <row r="3165" spans="30:30" s="75" customFormat="1" x14ac:dyDescent="0.2">
      <c r="AD3165" s="125"/>
    </row>
    <row r="3166" spans="30:30" s="75" customFormat="1" x14ac:dyDescent="0.2">
      <c r="AD3166" s="125"/>
    </row>
    <row r="3167" spans="30:30" s="75" customFormat="1" x14ac:dyDescent="0.2">
      <c r="AD3167" s="125"/>
    </row>
    <row r="3168" spans="30:30" s="75" customFormat="1" x14ac:dyDescent="0.2">
      <c r="AD3168" s="125"/>
    </row>
    <row r="3169" spans="30:30" s="75" customFormat="1" x14ac:dyDescent="0.2">
      <c r="AD3169" s="125"/>
    </row>
    <row r="3170" spans="30:30" s="75" customFormat="1" x14ac:dyDescent="0.2">
      <c r="AD3170" s="125"/>
    </row>
    <row r="3171" spans="30:30" s="75" customFormat="1" x14ac:dyDescent="0.2">
      <c r="AD3171" s="125"/>
    </row>
    <row r="3172" spans="30:30" s="75" customFormat="1" x14ac:dyDescent="0.2">
      <c r="AD3172" s="125"/>
    </row>
    <row r="3173" spans="30:30" s="75" customFormat="1" x14ac:dyDescent="0.2">
      <c r="AD3173" s="125"/>
    </row>
    <row r="3174" spans="30:30" s="75" customFormat="1" x14ac:dyDescent="0.2">
      <c r="AD3174" s="125"/>
    </row>
    <row r="3175" spans="30:30" s="75" customFormat="1" x14ac:dyDescent="0.2">
      <c r="AD3175" s="125"/>
    </row>
    <row r="3176" spans="30:30" s="75" customFormat="1" x14ac:dyDescent="0.2">
      <c r="AD3176" s="125"/>
    </row>
    <row r="3177" spans="30:30" s="75" customFormat="1" x14ac:dyDescent="0.2">
      <c r="AD3177" s="125"/>
    </row>
    <row r="3178" spans="30:30" s="75" customFormat="1" x14ac:dyDescent="0.2">
      <c r="AD3178" s="125"/>
    </row>
    <row r="3179" spans="30:30" s="75" customFormat="1" x14ac:dyDescent="0.2">
      <c r="AD3179" s="125"/>
    </row>
    <row r="3180" spans="30:30" s="75" customFormat="1" x14ac:dyDescent="0.2">
      <c r="AD3180" s="125"/>
    </row>
    <row r="3181" spans="30:30" s="75" customFormat="1" x14ac:dyDescent="0.2">
      <c r="AD3181" s="125"/>
    </row>
    <row r="3182" spans="30:30" s="75" customFormat="1" x14ac:dyDescent="0.2">
      <c r="AD3182" s="125"/>
    </row>
    <row r="3183" spans="30:30" s="75" customFormat="1" x14ac:dyDescent="0.2">
      <c r="AD3183" s="125"/>
    </row>
    <row r="3184" spans="30:30" s="75" customFormat="1" x14ac:dyDescent="0.2">
      <c r="AD3184" s="125"/>
    </row>
    <row r="3185" spans="30:30" s="75" customFormat="1" x14ac:dyDescent="0.2">
      <c r="AD3185" s="125"/>
    </row>
    <row r="3186" spans="30:30" s="75" customFormat="1" x14ac:dyDescent="0.2">
      <c r="AD3186" s="125"/>
    </row>
    <row r="3187" spans="30:30" s="75" customFormat="1" x14ac:dyDescent="0.2">
      <c r="AD3187" s="125"/>
    </row>
    <row r="3188" spans="30:30" s="75" customFormat="1" x14ac:dyDescent="0.2">
      <c r="AD3188" s="125"/>
    </row>
    <row r="3189" spans="30:30" s="75" customFormat="1" x14ac:dyDescent="0.2">
      <c r="AD3189" s="125"/>
    </row>
    <row r="3190" spans="30:30" s="75" customFormat="1" x14ac:dyDescent="0.2">
      <c r="AD3190" s="125"/>
    </row>
    <row r="3191" spans="30:30" s="75" customFormat="1" x14ac:dyDescent="0.2">
      <c r="AD3191" s="125"/>
    </row>
    <row r="3192" spans="30:30" s="75" customFormat="1" x14ac:dyDescent="0.2">
      <c r="AD3192" s="125"/>
    </row>
    <row r="3193" spans="30:30" s="75" customFormat="1" x14ac:dyDescent="0.2">
      <c r="AD3193" s="125"/>
    </row>
    <row r="3194" spans="30:30" s="75" customFormat="1" x14ac:dyDescent="0.2">
      <c r="AD3194" s="125"/>
    </row>
    <row r="3195" spans="30:30" s="75" customFormat="1" x14ac:dyDescent="0.2">
      <c r="AD3195" s="125"/>
    </row>
    <row r="3196" spans="30:30" s="75" customFormat="1" x14ac:dyDescent="0.2">
      <c r="AD3196" s="125"/>
    </row>
    <row r="3197" spans="30:30" s="75" customFormat="1" x14ac:dyDescent="0.2">
      <c r="AD3197" s="125"/>
    </row>
    <row r="3198" spans="30:30" s="75" customFormat="1" x14ac:dyDescent="0.2">
      <c r="AD3198" s="125"/>
    </row>
    <row r="3199" spans="30:30" s="75" customFormat="1" x14ac:dyDescent="0.2">
      <c r="AD3199" s="125"/>
    </row>
    <row r="3200" spans="30:30" s="75" customFormat="1" x14ac:dyDescent="0.2">
      <c r="AD3200" s="125"/>
    </row>
    <row r="3201" spans="30:30" s="75" customFormat="1" x14ac:dyDescent="0.2">
      <c r="AD3201" s="125"/>
    </row>
    <row r="3202" spans="30:30" s="75" customFormat="1" x14ac:dyDescent="0.2">
      <c r="AD3202" s="125"/>
    </row>
    <row r="3203" spans="30:30" s="75" customFormat="1" x14ac:dyDescent="0.2">
      <c r="AD3203" s="125"/>
    </row>
    <row r="3204" spans="30:30" s="75" customFormat="1" x14ac:dyDescent="0.2">
      <c r="AD3204" s="125"/>
    </row>
    <row r="3205" spans="30:30" s="75" customFormat="1" x14ac:dyDescent="0.2">
      <c r="AD3205" s="125"/>
    </row>
    <row r="3206" spans="30:30" s="75" customFormat="1" x14ac:dyDescent="0.2">
      <c r="AD3206" s="125"/>
    </row>
    <row r="3207" spans="30:30" s="75" customFormat="1" x14ac:dyDescent="0.2">
      <c r="AD3207" s="125"/>
    </row>
    <row r="3208" spans="30:30" s="75" customFormat="1" x14ac:dyDescent="0.2">
      <c r="AD3208" s="125"/>
    </row>
    <row r="3209" spans="30:30" s="75" customFormat="1" x14ac:dyDescent="0.2">
      <c r="AD3209" s="125"/>
    </row>
    <row r="3210" spans="30:30" s="75" customFormat="1" x14ac:dyDescent="0.2">
      <c r="AD3210" s="125"/>
    </row>
    <row r="3211" spans="30:30" s="75" customFormat="1" x14ac:dyDescent="0.2">
      <c r="AD3211" s="125"/>
    </row>
    <row r="3212" spans="30:30" s="75" customFormat="1" x14ac:dyDescent="0.2">
      <c r="AD3212" s="125"/>
    </row>
    <row r="3213" spans="30:30" s="75" customFormat="1" x14ac:dyDescent="0.2">
      <c r="AD3213" s="125"/>
    </row>
    <row r="3214" spans="30:30" s="75" customFormat="1" x14ac:dyDescent="0.2">
      <c r="AD3214" s="125"/>
    </row>
    <row r="3215" spans="30:30" s="75" customFormat="1" x14ac:dyDescent="0.2">
      <c r="AD3215" s="125"/>
    </row>
    <row r="3216" spans="30:30" s="75" customFormat="1" x14ac:dyDescent="0.2">
      <c r="AD3216" s="125"/>
    </row>
    <row r="3217" spans="30:30" s="75" customFormat="1" x14ac:dyDescent="0.2">
      <c r="AD3217" s="125"/>
    </row>
    <row r="3218" spans="30:30" s="75" customFormat="1" x14ac:dyDescent="0.2">
      <c r="AD3218" s="125"/>
    </row>
    <row r="3219" spans="30:30" s="75" customFormat="1" x14ac:dyDescent="0.2">
      <c r="AD3219" s="125"/>
    </row>
    <row r="3220" spans="30:30" s="75" customFormat="1" x14ac:dyDescent="0.2">
      <c r="AD3220" s="125"/>
    </row>
    <row r="3221" spans="30:30" s="75" customFormat="1" x14ac:dyDescent="0.2">
      <c r="AD3221" s="125"/>
    </row>
    <row r="3222" spans="30:30" s="75" customFormat="1" x14ac:dyDescent="0.2">
      <c r="AD3222" s="125"/>
    </row>
    <row r="3223" spans="30:30" s="75" customFormat="1" x14ac:dyDescent="0.2">
      <c r="AD3223" s="125"/>
    </row>
    <row r="3224" spans="30:30" s="75" customFormat="1" x14ac:dyDescent="0.2">
      <c r="AD3224" s="125"/>
    </row>
    <row r="3225" spans="30:30" s="75" customFormat="1" x14ac:dyDescent="0.2">
      <c r="AD3225" s="125"/>
    </row>
    <row r="3226" spans="30:30" s="75" customFormat="1" x14ac:dyDescent="0.2">
      <c r="AD3226" s="125"/>
    </row>
    <row r="3227" spans="30:30" s="75" customFormat="1" x14ac:dyDescent="0.2">
      <c r="AD3227" s="125"/>
    </row>
    <row r="3228" spans="30:30" s="75" customFormat="1" x14ac:dyDescent="0.2">
      <c r="AD3228" s="125"/>
    </row>
    <row r="3229" spans="30:30" s="75" customFormat="1" x14ac:dyDescent="0.2">
      <c r="AD3229" s="125"/>
    </row>
    <row r="3230" spans="30:30" s="75" customFormat="1" x14ac:dyDescent="0.2">
      <c r="AD3230" s="125"/>
    </row>
    <row r="3231" spans="30:30" s="75" customFormat="1" x14ac:dyDescent="0.2">
      <c r="AD3231" s="125"/>
    </row>
    <row r="3232" spans="30:30" s="75" customFormat="1" x14ac:dyDescent="0.2">
      <c r="AD3232" s="125"/>
    </row>
    <row r="3233" spans="30:30" s="75" customFormat="1" x14ac:dyDescent="0.2">
      <c r="AD3233" s="125"/>
    </row>
    <row r="3234" spans="30:30" s="75" customFormat="1" x14ac:dyDescent="0.2">
      <c r="AD3234" s="125"/>
    </row>
    <row r="3235" spans="30:30" s="75" customFormat="1" x14ac:dyDescent="0.2">
      <c r="AD3235" s="125"/>
    </row>
    <row r="3236" spans="30:30" s="75" customFormat="1" x14ac:dyDescent="0.2">
      <c r="AD3236" s="125"/>
    </row>
    <row r="3237" spans="30:30" s="75" customFormat="1" x14ac:dyDescent="0.2">
      <c r="AD3237" s="125"/>
    </row>
    <row r="3238" spans="30:30" s="75" customFormat="1" x14ac:dyDescent="0.2">
      <c r="AD3238" s="125"/>
    </row>
    <row r="3239" spans="30:30" s="75" customFormat="1" x14ac:dyDescent="0.2">
      <c r="AD3239" s="125"/>
    </row>
    <row r="3240" spans="30:30" s="75" customFormat="1" x14ac:dyDescent="0.2">
      <c r="AD3240" s="125"/>
    </row>
    <row r="3241" spans="30:30" s="75" customFormat="1" x14ac:dyDescent="0.2">
      <c r="AD3241" s="125"/>
    </row>
    <row r="3242" spans="30:30" s="75" customFormat="1" x14ac:dyDescent="0.2">
      <c r="AD3242" s="125"/>
    </row>
    <row r="3243" spans="30:30" s="75" customFormat="1" x14ac:dyDescent="0.2">
      <c r="AD3243" s="125"/>
    </row>
    <row r="3244" spans="30:30" s="75" customFormat="1" x14ac:dyDescent="0.2">
      <c r="AD3244" s="125"/>
    </row>
    <row r="3245" spans="30:30" s="75" customFormat="1" x14ac:dyDescent="0.2">
      <c r="AD3245" s="125"/>
    </row>
    <row r="3246" spans="30:30" s="75" customFormat="1" x14ac:dyDescent="0.2">
      <c r="AD3246" s="125"/>
    </row>
    <row r="3247" spans="30:30" s="75" customFormat="1" x14ac:dyDescent="0.2">
      <c r="AD3247" s="125"/>
    </row>
    <row r="3248" spans="30:30" s="75" customFormat="1" x14ac:dyDescent="0.2">
      <c r="AD3248" s="125"/>
    </row>
    <row r="3249" spans="30:30" s="75" customFormat="1" x14ac:dyDescent="0.2">
      <c r="AD3249" s="125"/>
    </row>
    <row r="3250" spans="30:30" s="75" customFormat="1" x14ac:dyDescent="0.2">
      <c r="AD3250" s="125"/>
    </row>
    <row r="3251" spans="30:30" s="75" customFormat="1" x14ac:dyDescent="0.2">
      <c r="AD3251" s="125"/>
    </row>
    <row r="3252" spans="30:30" s="75" customFormat="1" x14ac:dyDescent="0.2">
      <c r="AD3252" s="125"/>
    </row>
    <row r="3253" spans="30:30" s="75" customFormat="1" x14ac:dyDescent="0.2">
      <c r="AD3253" s="125"/>
    </row>
    <row r="3254" spans="30:30" s="75" customFormat="1" x14ac:dyDescent="0.2">
      <c r="AD3254" s="125"/>
    </row>
    <row r="3255" spans="30:30" s="75" customFormat="1" x14ac:dyDescent="0.2">
      <c r="AD3255" s="125"/>
    </row>
    <row r="3256" spans="30:30" s="75" customFormat="1" x14ac:dyDescent="0.2">
      <c r="AD3256" s="125"/>
    </row>
    <row r="3257" spans="30:30" s="75" customFormat="1" x14ac:dyDescent="0.2">
      <c r="AD3257" s="125"/>
    </row>
    <row r="3258" spans="30:30" s="75" customFormat="1" x14ac:dyDescent="0.2">
      <c r="AD3258" s="125"/>
    </row>
    <row r="3259" spans="30:30" s="75" customFormat="1" x14ac:dyDescent="0.2">
      <c r="AD3259" s="125"/>
    </row>
    <row r="3260" spans="30:30" s="75" customFormat="1" x14ac:dyDescent="0.2">
      <c r="AD3260" s="125"/>
    </row>
    <row r="3261" spans="30:30" s="75" customFormat="1" x14ac:dyDescent="0.2">
      <c r="AD3261" s="125"/>
    </row>
    <row r="3262" spans="30:30" s="75" customFormat="1" x14ac:dyDescent="0.2">
      <c r="AD3262" s="125"/>
    </row>
    <row r="3263" spans="30:30" s="75" customFormat="1" x14ac:dyDescent="0.2">
      <c r="AD3263" s="125"/>
    </row>
    <row r="3264" spans="30:30" s="75" customFormat="1" x14ac:dyDescent="0.2">
      <c r="AD3264" s="125"/>
    </row>
    <row r="3265" spans="30:30" s="75" customFormat="1" x14ac:dyDescent="0.2">
      <c r="AD3265" s="125"/>
    </row>
    <row r="3266" spans="30:30" s="75" customFormat="1" x14ac:dyDescent="0.2">
      <c r="AD3266" s="125"/>
    </row>
    <row r="3267" spans="30:30" s="75" customFormat="1" x14ac:dyDescent="0.2">
      <c r="AD3267" s="125"/>
    </row>
    <row r="3268" spans="30:30" s="75" customFormat="1" x14ac:dyDescent="0.2">
      <c r="AD3268" s="125"/>
    </row>
    <row r="3269" spans="30:30" s="75" customFormat="1" x14ac:dyDescent="0.2">
      <c r="AD3269" s="125"/>
    </row>
    <row r="3270" spans="30:30" s="75" customFormat="1" x14ac:dyDescent="0.2">
      <c r="AD3270" s="125"/>
    </row>
    <row r="3271" spans="30:30" s="75" customFormat="1" x14ac:dyDescent="0.2">
      <c r="AD3271" s="125"/>
    </row>
    <row r="3272" spans="30:30" s="75" customFormat="1" x14ac:dyDescent="0.2">
      <c r="AD3272" s="125"/>
    </row>
    <row r="3273" spans="30:30" s="75" customFormat="1" x14ac:dyDescent="0.2">
      <c r="AD3273" s="125"/>
    </row>
    <row r="3274" spans="30:30" s="75" customFormat="1" x14ac:dyDescent="0.2">
      <c r="AD3274" s="125"/>
    </row>
    <row r="3275" spans="30:30" s="75" customFormat="1" x14ac:dyDescent="0.2">
      <c r="AD3275" s="125"/>
    </row>
    <row r="3276" spans="30:30" s="75" customFormat="1" x14ac:dyDescent="0.2">
      <c r="AD3276" s="125"/>
    </row>
    <row r="3277" spans="30:30" s="75" customFormat="1" x14ac:dyDescent="0.2">
      <c r="AD3277" s="125"/>
    </row>
    <row r="3278" spans="30:30" s="75" customFormat="1" x14ac:dyDescent="0.2">
      <c r="AD3278" s="125"/>
    </row>
    <row r="3279" spans="30:30" s="75" customFormat="1" x14ac:dyDescent="0.2">
      <c r="AD3279" s="125"/>
    </row>
    <row r="3280" spans="30:30" s="75" customFormat="1" x14ac:dyDescent="0.2">
      <c r="AD3280" s="125"/>
    </row>
    <row r="3281" spans="30:30" s="75" customFormat="1" x14ac:dyDescent="0.2">
      <c r="AD3281" s="125"/>
    </row>
    <row r="3282" spans="30:30" s="75" customFormat="1" x14ac:dyDescent="0.2">
      <c r="AD3282" s="125"/>
    </row>
    <row r="3283" spans="30:30" s="75" customFormat="1" x14ac:dyDescent="0.2">
      <c r="AD3283" s="125"/>
    </row>
    <row r="3284" spans="30:30" s="75" customFormat="1" x14ac:dyDescent="0.2">
      <c r="AD3284" s="125"/>
    </row>
    <row r="3285" spans="30:30" s="75" customFormat="1" x14ac:dyDescent="0.2">
      <c r="AD3285" s="125"/>
    </row>
    <row r="3286" spans="30:30" s="75" customFormat="1" x14ac:dyDescent="0.2">
      <c r="AD3286" s="125"/>
    </row>
    <row r="3287" spans="30:30" s="75" customFormat="1" x14ac:dyDescent="0.2">
      <c r="AD3287" s="125"/>
    </row>
    <row r="3288" spans="30:30" s="75" customFormat="1" x14ac:dyDescent="0.2">
      <c r="AD3288" s="125"/>
    </row>
    <row r="3289" spans="30:30" s="75" customFormat="1" x14ac:dyDescent="0.2">
      <c r="AD3289" s="125"/>
    </row>
    <row r="3290" spans="30:30" s="75" customFormat="1" x14ac:dyDescent="0.2">
      <c r="AD3290" s="125"/>
    </row>
    <row r="3291" spans="30:30" s="75" customFormat="1" x14ac:dyDescent="0.2">
      <c r="AD3291" s="125"/>
    </row>
    <row r="3292" spans="30:30" s="75" customFormat="1" x14ac:dyDescent="0.2">
      <c r="AD3292" s="125"/>
    </row>
    <row r="3293" spans="30:30" s="75" customFormat="1" x14ac:dyDescent="0.2">
      <c r="AD3293" s="125"/>
    </row>
    <row r="3294" spans="30:30" s="75" customFormat="1" x14ac:dyDescent="0.2">
      <c r="AD3294" s="125"/>
    </row>
    <row r="3295" spans="30:30" s="75" customFormat="1" x14ac:dyDescent="0.2">
      <c r="AD3295" s="125"/>
    </row>
    <row r="3296" spans="30:30" s="75" customFormat="1" x14ac:dyDescent="0.2">
      <c r="AD3296" s="125"/>
    </row>
    <row r="3297" spans="30:30" s="75" customFormat="1" x14ac:dyDescent="0.2">
      <c r="AD3297" s="125"/>
    </row>
    <row r="3298" spans="30:30" s="75" customFormat="1" x14ac:dyDescent="0.2">
      <c r="AD3298" s="125"/>
    </row>
    <row r="3299" spans="30:30" s="75" customFormat="1" x14ac:dyDescent="0.2">
      <c r="AD3299" s="125"/>
    </row>
    <row r="3300" spans="30:30" s="75" customFormat="1" x14ac:dyDescent="0.2">
      <c r="AD3300" s="125"/>
    </row>
    <row r="3301" spans="30:30" s="75" customFormat="1" x14ac:dyDescent="0.2">
      <c r="AD3301" s="125"/>
    </row>
    <row r="3302" spans="30:30" s="75" customFormat="1" x14ac:dyDescent="0.2">
      <c r="AD3302" s="125"/>
    </row>
    <row r="3303" spans="30:30" s="75" customFormat="1" x14ac:dyDescent="0.2">
      <c r="AD3303" s="125"/>
    </row>
    <row r="3304" spans="30:30" s="75" customFormat="1" x14ac:dyDescent="0.2">
      <c r="AD3304" s="125"/>
    </row>
    <row r="3305" spans="30:30" s="75" customFormat="1" x14ac:dyDescent="0.2">
      <c r="AD3305" s="125"/>
    </row>
    <row r="3306" spans="30:30" s="75" customFormat="1" x14ac:dyDescent="0.2">
      <c r="AD3306" s="125"/>
    </row>
    <row r="3307" spans="30:30" s="75" customFormat="1" x14ac:dyDescent="0.2">
      <c r="AD3307" s="125"/>
    </row>
    <row r="3308" spans="30:30" s="75" customFormat="1" x14ac:dyDescent="0.2">
      <c r="AD3308" s="125"/>
    </row>
    <row r="3309" spans="30:30" s="75" customFormat="1" x14ac:dyDescent="0.2">
      <c r="AD3309" s="125"/>
    </row>
    <row r="3310" spans="30:30" s="75" customFormat="1" x14ac:dyDescent="0.2">
      <c r="AD3310" s="125"/>
    </row>
    <row r="3311" spans="30:30" s="75" customFormat="1" x14ac:dyDescent="0.2">
      <c r="AD3311" s="125"/>
    </row>
    <row r="3312" spans="30:30" s="75" customFormat="1" x14ac:dyDescent="0.2">
      <c r="AD3312" s="125"/>
    </row>
    <row r="3313" spans="30:30" s="75" customFormat="1" x14ac:dyDescent="0.2">
      <c r="AD3313" s="125"/>
    </row>
    <row r="3314" spans="30:30" s="75" customFormat="1" x14ac:dyDescent="0.2">
      <c r="AD3314" s="125"/>
    </row>
    <row r="3315" spans="30:30" s="75" customFormat="1" x14ac:dyDescent="0.2">
      <c r="AD3315" s="125"/>
    </row>
    <row r="3316" spans="30:30" s="75" customFormat="1" x14ac:dyDescent="0.2">
      <c r="AD3316" s="125"/>
    </row>
    <row r="3317" spans="30:30" s="75" customFormat="1" x14ac:dyDescent="0.2">
      <c r="AD3317" s="125"/>
    </row>
    <row r="3318" spans="30:30" s="75" customFormat="1" x14ac:dyDescent="0.2">
      <c r="AD3318" s="125"/>
    </row>
    <row r="3319" spans="30:30" s="75" customFormat="1" x14ac:dyDescent="0.2">
      <c r="AD3319" s="125"/>
    </row>
    <row r="3320" spans="30:30" s="75" customFormat="1" x14ac:dyDescent="0.2">
      <c r="AD3320" s="125"/>
    </row>
    <row r="3321" spans="30:30" s="75" customFormat="1" x14ac:dyDescent="0.2">
      <c r="AD3321" s="125"/>
    </row>
    <row r="3322" spans="30:30" s="75" customFormat="1" x14ac:dyDescent="0.2">
      <c r="AD3322" s="125"/>
    </row>
    <row r="3323" spans="30:30" s="75" customFormat="1" x14ac:dyDescent="0.2">
      <c r="AD3323" s="125"/>
    </row>
    <row r="3324" spans="30:30" s="75" customFormat="1" x14ac:dyDescent="0.2">
      <c r="AD3324" s="125"/>
    </row>
    <row r="3325" spans="30:30" s="75" customFormat="1" x14ac:dyDescent="0.2">
      <c r="AD3325" s="125"/>
    </row>
    <row r="3326" spans="30:30" s="75" customFormat="1" x14ac:dyDescent="0.2">
      <c r="AD3326" s="125"/>
    </row>
    <row r="3327" spans="30:30" s="75" customFormat="1" x14ac:dyDescent="0.2">
      <c r="AD3327" s="125"/>
    </row>
    <row r="3328" spans="30:30" s="75" customFormat="1" x14ac:dyDescent="0.2">
      <c r="AD3328" s="125"/>
    </row>
    <row r="3329" spans="30:30" s="75" customFormat="1" x14ac:dyDescent="0.2">
      <c r="AD3329" s="125"/>
    </row>
    <row r="3330" spans="30:30" s="75" customFormat="1" x14ac:dyDescent="0.2">
      <c r="AD3330" s="125"/>
    </row>
    <row r="3331" spans="30:30" s="75" customFormat="1" x14ac:dyDescent="0.2">
      <c r="AD3331" s="125"/>
    </row>
    <row r="3332" spans="30:30" s="75" customFormat="1" x14ac:dyDescent="0.2">
      <c r="AD3332" s="125"/>
    </row>
    <row r="3333" spans="30:30" s="75" customFormat="1" x14ac:dyDescent="0.2">
      <c r="AD3333" s="125"/>
    </row>
    <row r="3334" spans="30:30" s="75" customFormat="1" x14ac:dyDescent="0.2">
      <c r="AD3334" s="125"/>
    </row>
    <row r="3335" spans="30:30" s="75" customFormat="1" x14ac:dyDescent="0.2">
      <c r="AD3335" s="125"/>
    </row>
    <row r="3336" spans="30:30" s="75" customFormat="1" x14ac:dyDescent="0.2">
      <c r="AD3336" s="125"/>
    </row>
    <row r="3337" spans="30:30" s="75" customFormat="1" x14ac:dyDescent="0.2">
      <c r="AD3337" s="125"/>
    </row>
    <row r="3338" spans="30:30" s="75" customFormat="1" x14ac:dyDescent="0.2">
      <c r="AD3338" s="125"/>
    </row>
    <row r="3339" spans="30:30" s="75" customFormat="1" x14ac:dyDescent="0.2">
      <c r="AD3339" s="125"/>
    </row>
    <row r="3340" spans="30:30" s="75" customFormat="1" x14ac:dyDescent="0.2">
      <c r="AD3340" s="125"/>
    </row>
    <row r="3341" spans="30:30" s="75" customFormat="1" x14ac:dyDescent="0.2">
      <c r="AD3341" s="125"/>
    </row>
    <row r="3342" spans="30:30" s="75" customFormat="1" x14ac:dyDescent="0.2">
      <c r="AD3342" s="125"/>
    </row>
    <row r="3343" spans="30:30" s="75" customFormat="1" x14ac:dyDescent="0.2">
      <c r="AD3343" s="125"/>
    </row>
    <row r="3344" spans="30:30" s="75" customFormat="1" x14ac:dyDescent="0.2">
      <c r="AD3344" s="125"/>
    </row>
    <row r="3345" spans="30:30" s="75" customFormat="1" x14ac:dyDescent="0.2">
      <c r="AD3345" s="125"/>
    </row>
    <row r="3346" spans="30:30" s="75" customFormat="1" x14ac:dyDescent="0.2">
      <c r="AD3346" s="125"/>
    </row>
    <row r="3347" spans="30:30" s="75" customFormat="1" x14ac:dyDescent="0.2">
      <c r="AD3347" s="125"/>
    </row>
    <row r="3348" spans="30:30" s="75" customFormat="1" x14ac:dyDescent="0.2">
      <c r="AD3348" s="125"/>
    </row>
    <row r="3349" spans="30:30" s="75" customFormat="1" x14ac:dyDescent="0.2">
      <c r="AD3349" s="125"/>
    </row>
    <row r="3350" spans="30:30" s="75" customFormat="1" x14ac:dyDescent="0.2">
      <c r="AD3350" s="125"/>
    </row>
    <row r="3351" spans="30:30" s="75" customFormat="1" x14ac:dyDescent="0.2">
      <c r="AD3351" s="125"/>
    </row>
    <row r="3352" spans="30:30" s="75" customFormat="1" x14ac:dyDescent="0.2">
      <c r="AD3352" s="125"/>
    </row>
    <row r="3353" spans="30:30" s="75" customFormat="1" x14ac:dyDescent="0.2">
      <c r="AD3353" s="125"/>
    </row>
    <row r="3354" spans="30:30" s="75" customFormat="1" x14ac:dyDescent="0.2">
      <c r="AD3354" s="125"/>
    </row>
    <row r="3355" spans="30:30" s="75" customFormat="1" x14ac:dyDescent="0.2">
      <c r="AD3355" s="125"/>
    </row>
    <row r="3356" spans="30:30" s="75" customFormat="1" x14ac:dyDescent="0.2">
      <c r="AD3356" s="125"/>
    </row>
    <row r="3357" spans="30:30" s="75" customFormat="1" x14ac:dyDescent="0.2">
      <c r="AD3357" s="125"/>
    </row>
    <row r="3358" spans="30:30" s="75" customFormat="1" x14ac:dyDescent="0.2">
      <c r="AD3358" s="125"/>
    </row>
    <row r="3359" spans="30:30" s="75" customFormat="1" x14ac:dyDescent="0.2">
      <c r="AD3359" s="125"/>
    </row>
    <row r="3360" spans="30:30" s="75" customFormat="1" x14ac:dyDescent="0.2">
      <c r="AD3360" s="125"/>
    </row>
    <row r="3361" spans="30:30" s="75" customFormat="1" x14ac:dyDescent="0.2">
      <c r="AD3361" s="125"/>
    </row>
    <row r="3362" spans="30:30" s="75" customFormat="1" x14ac:dyDescent="0.2">
      <c r="AD3362" s="125"/>
    </row>
    <row r="3363" spans="30:30" s="75" customFormat="1" x14ac:dyDescent="0.2">
      <c r="AD3363" s="125"/>
    </row>
    <row r="3364" spans="30:30" s="75" customFormat="1" x14ac:dyDescent="0.2">
      <c r="AD3364" s="125"/>
    </row>
    <row r="3365" spans="30:30" s="75" customFormat="1" x14ac:dyDescent="0.2">
      <c r="AD3365" s="125"/>
    </row>
    <row r="3366" spans="30:30" s="75" customFormat="1" x14ac:dyDescent="0.2">
      <c r="AD3366" s="125"/>
    </row>
    <row r="3367" spans="30:30" s="75" customFormat="1" x14ac:dyDescent="0.2">
      <c r="AD3367" s="125"/>
    </row>
    <row r="3368" spans="30:30" s="75" customFormat="1" x14ac:dyDescent="0.2">
      <c r="AD3368" s="125"/>
    </row>
    <row r="3369" spans="30:30" s="75" customFormat="1" x14ac:dyDescent="0.2">
      <c r="AD3369" s="125"/>
    </row>
    <row r="3370" spans="30:30" s="75" customFormat="1" x14ac:dyDescent="0.2">
      <c r="AD3370" s="125"/>
    </row>
    <row r="3371" spans="30:30" s="75" customFormat="1" x14ac:dyDescent="0.2">
      <c r="AD3371" s="125"/>
    </row>
    <row r="3372" spans="30:30" s="75" customFormat="1" x14ac:dyDescent="0.2">
      <c r="AD3372" s="125"/>
    </row>
    <row r="3373" spans="30:30" s="75" customFormat="1" x14ac:dyDescent="0.2">
      <c r="AD3373" s="125"/>
    </row>
    <row r="3374" spans="30:30" s="75" customFormat="1" x14ac:dyDescent="0.2">
      <c r="AD3374" s="125"/>
    </row>
    <row r="3375" spans="30:30" s="75" customFormat="1" x14ac:dyDescent="0.2">
      <c r="AD3375" s="125"/>
    </row>
    <row r="3376" spans="30:30" s="75" customFormat="1" x14ac:dyDescent="0.2">
      <c r="AD3376" s="125"/>
    </row>
    <row r="3377" spans="30:30" s="75" customFormat="1" x14ac:dyDescent="0.2">
      <c r="AD3377" s="125"/>
    </row>
    <row r="3378" spans="30:30" s="75" customFormat="1" x14ac:dyDescent="0.2">
      <c r="AD3378" s="125"/>
    </row>
    <row r="3379" spans="30:30" s="75" customFormat="1" x14ac:dyDescent="0.2">
      <c r="AD3379" s="125"/>
    </row>
    <row r="3380" spans="30:30" s="75" customFormat="1" x14ac:dyDescent="0.2">
      <c r="AD3380" s="125"/>
    </row>
    <row r="3381" spans="30:30" s="75" customFormat="1" x14ac:dyDescent="0.2">
      <c r="AD3381" s="125"/>
    </row>
    <row r="3382" spans="30:30" s="75" customFormat="1" x14ac:dyDescent="0.2">
      <c r="AD3382" s="125"/>
    </row>
    <row r="3383" spans="30:30" s="75" customFormat="1" x14ac:dyDescent="0.2">
      <c r="AD3383" s="125"/>
    </row>
    <row r="3384" spans="30:30" s="75" customFormat="1" x14ac:dyDescent="0.2">
      <c r="AD3384" s="125"/>
    </row>
    <row r="3385" spans="30:30" s="75" customFormat="1" x14ac:dyDescent="0.2">
      <c r="AD3385" s="125"/>
    </row>
    <row r="3386" spans="30:30" s="75" customFormat="1" x14ac:dyDescent="0.2">
      <c r="AD3386" s="125"/>
    </row>
    <row r="3387" spans="30:30" s="75" customFormat="1" x14ac:dyDescent="0.2">
      <c r="AD3387" s="125"/>
    </row>
    <row r="3388" spans="30:30" s="75" customFormat="1" x14ac:dyDescent="0.2">
      <c r="AD3388" s="125"/>
    </row>
    <row r="3389" spans="30:30" s="75" customFormat="1" x14ac:dyDescent="0.2">
      <c r="AD3389" s="125"/>
    </row>
    <row r="3390" spans="30:30" s="75" customFormat="1" x14ac:dyDescent="0.2">
      <c r="AD3390" s="125"/>
    </row>
    <row r="3391" spans="30:30" s="75" customFormat="1" x14ac:dyDescent="0.2">
      <c r="AD3391" s="125"/>
    </row>
    <row r="3392" spans="30:30" s="75" customFormat="1" x14ac:dyDescent="0.2">
      <c r="AD3392" s="1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A3396"/>
  <sheetViews>
    <sheetView workbookViewId="0">
      <pane ySplit="1" topLeftCell="A2" activePane="bottomLeft" state="frozen"/>
      <selection pane="bottomLeft" activeCell="AE117" sqref="AE117"/>
    </sheetView>
  </sheetViews>
  <sheetFormatPr defaultRowHeight="12.75" x14ac:dyDescent="0.2"/>
  <cols>
    <col min="1" max="1" width="2.28515625" style="34" customWidth="1"/>
    <col min="2" max="2" width="34.85546875" style="34" bestFit="1" customWidth="1"/>
    <col min="3" max="3" width="12.28515625" style="34" customWidth="1"/>
    <col min="4" max="4" width="4.140625" style="34" customWidth="1"/>
    <col min="5" max="6" width="6.5703125" style="34" customWidth="1"/>
    <col min="7" max="8" width="6.5703125" style="77" customWidth="1"/>
    <col min="9" max="9" width="4" style="78" customWidth="1"/>
    <col min="10" max="10" width="3.85546875" style="77" customWidth="1"/>
    <col min="11" max="11" width="6.5703125" style="77" customWidth="1"/>
    <col min="12" max="12" width="4" style="34" customWidth="1"/>
    <col min="13" max="13" width="6" style="77" customWidth="1"/>
    <col min="14" max="14" width="6.5703125" style="77" customWidth="1"/>
    <col min="15" max="15" width="6" style="34" customWidth="1"/>
    <col min="16" max="17" width="6.5703125" style="77" customWidth="1"/>
    <col min="18" max="18" width="6" style="34" bestFit="1" customWidth="1"/>
    <col min="19" max="21" width="5" style="34" bestFit="1" customWidth="1"/>
    <col min="22" max="22" width="6" style="34" bestFit="1" customWidth="1"/>
    <col min="23" max="23" width="3.85546875" style="34" bestFit="1" customWidth="1"/>
    <col min="24" max="24" width="5" style="34" bestFit="1" customWidth="1"/>
    <col min="25" max="26" width="6" style="34" customWidth="1"/>
    <col min="27" max="27" width="6.5703125" style="34" bestFit="1" customWidth="1"/>
    <col min="28" max="28" width="0.140625" style="34" customWidth="1"/>
    <col min="29" max="29" width="6" style="34" customWidth="1"/>
    <col min="30" max="30" width="0.85546875" style="34" customWidth="1"/>
    <col min="31" max="31" width="7" style="125" customWidth="1"/>
    <col min="32" max="32" width="5.28515625" style="75" customWidth="1"/>
    <col min="33" max="34" width="5.5703125" style="99" bestFit="1" customWidth="1"/>
    <col min="35" max="35" width="10.28515625" style="95" bestFit="1" customWidth="1"/>
    <col min="36" max="36" width="7.28515625" style="97" customWidth="1"/>
    <col min="37" max="37" width="8.28515625" style="114" customWidth="1"/>
    <col min="38" max="38" width="6.28515625" style="97" bestFit="1" customWidth="1"/>
    <col min="39" max="39" width="11" style="34" customWidth="1"/>
    <col min="40" max="40" width="12" style="34" customWidth="1"/>
    <col min="41" max="16384" width="9.140625" style="34"/>
  </cols>
  <sheetData>
    <row r="1" spans="2:38" s="15" customFormat="1" ht="145.5" x14ac:dyDescent="0.25"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4" t="s">
        <v>5</v>
      </c>
      <c r="H1" s="5" t="s">
        <v>6</v>
      </c>
      <c r="I1" s="82" t="s">
        <v>260</v>
      </c>
      <c r="J1" s="82" t="s">
        <v>8</v>
      </c>
      <c r="K1" s="100" t="s">
        <v>9</v>
      </c>
      <c r="L1" s="82" t="s">
        <v>259</v>
      </c>
      <c r="M1" s="7" t="s">
        <v>11</v>
      </c>
      <c r="N1" s="8" t="s">
        <v>12</v>
      </c>
      <c r="O1" s="9" t="s">
        <v>13</v>
      </c>
      <c r="P1" s="4" t="s">
        <v>14</v>
      </c>
      <c r="Q1" s="4" t="s">
        <v>15</v>
      </c>
      <c r="R1" s="82" t="s">
        <v>258</v>
      </c>
      <c r="S1" s="82" t="s">
        <v>252</v>
      </c>
      <c r="T1" s="82" t="s">
        <v>251</v>
      </c>
      <c r="U1" s="6" t="s">
        <v>253</v>
      </c>
      <c r="V1" s="2" t="s">
        <v>254</v>
      </c>
      <c r="W1" s="2" t="s">
        <v>255</v>
      </c>
      <c r="X1" s="2" t="s">
        <v>256</v>
      </c>
      <c r="Y1" s="11" t="s">
        <v>23</v>
      </c>
      <c r="Z1" s="12" t="s">
        <v>24</v>
      </c>
      <c r="AA1" s="13" t="s">
        <v>25</v>
      </c>
      <c r="AB1" s="94"/>
      <c r="AC1" s="93" t="s">
        <v>26</v>
      </c>
      <c r="AD1" s="126" t="s">
        <v>265</v>
      </c>
      <c r="AE1" s="122" t="s">
        <v>27</v>
      </c>
      <c r="AF1" s="127" t="s">
        <v>266</v>
      </c>
      <c r="AG1" s="128" t="s">
        <v>267</v>
      </c>
      <c r="AH1" s="128" t="s">
        <v>268</v>
      </c>
      <c r="AI1" s="118" t="s">
        <v>249</v>
      </c>
      <c r="AJ1" s="119" t="s">
        <v>250</v>
      </c>
      <c r="AK1" s="120" t="s">
        <v>263</v>
      </c>
      <c r="AL1" s="119" t="s">
        <v>262</v>
      </c>
    </row>
    <row r="2" spans="2:38" s="15" customFormat="1" x14ac:dyDescent="0.2">
      <c r="B2" s="83" t="s">
        <v>242</v>
      </c>
      <c r="C2" s="84" t="s">
        <v>243</v>
      </c>
      <c r="D2" s="85" t="s">
        <v>243</v>
      </c>
      <c r="E2" s="27">
        <f t="shared" ref="E2:AA2" si="0">E33+E60+E86+E111</f>
        <v>17429</v>
      </c>
      <c r="F2" s="27">
        <f t="shared" si="0"/>
        <v>25</v>
      </c>
      <c r="G2" s="27">
        <f t="shared" si="0"/>
        <v>71</v>
      </c>
      <c r="H2" s="86">
        <f t="shared" si="0"/>
        <v>910</v>
      </c>
      <c r="I2" s="27">
        <f t="shared" si="0"/>
        <v>981</v>
      </c>
      <c r="J2" s="27">
        <f t="shared" si="0"/>
        <v>2</v>
      </c>
      <c r="K2" s="86">
        <f t="shared" si="0"/>
        <v>152</v>
      </c>
      <c r="L2" s="27">
        <f t="shared" si="0"/>
        <v>154</v>
      </c>
      <c r="M2" s="27">
        <f t="shared" si="0"/>
        <v>17502</v>
      </c>
      <c r="N2" s="86">
        <f t="shared" si="0"/>
        <v>1087</v>
      </c>
      <c r="O2" s="87">
        <f t="shared" si="0"/>
        <v>18589</v>
      </c>
      <c r="P2" s="27">
        <f t="shared" si="0"/>
        <v>315</v>
      </c>
      <c r="Q2" s="86">
        <f t="shared" si="0"/>
        <v>28149</v>
      </c>
      <c r="R2" s="27">
        <f t="shared" si="0"/>
        <v>28464</v>
      </c>
      <c r="S2" s="27">
        <f t="shared" si="0"/>
        <v>2738</v>
      </c>
      <c r="T2" s="27">
        <f t="shared" si="0"/>
        <v>1354</v>
      </c>
      <c r="U2" s="27">
        <f t="shared" si="0"/>
        <v>4087</v>
      </c>
      <c r="V2" s="86">
        <f t="shared" si="0"/>
        <v>40318</v>
      </c>
      <c r="W2" s="27">
        <f t="shared" si="0"/>
        <v>56</v>
      </c>
      <c r="X2" s="27">
        <f t="shared" si="0"/>
        <v>1982</v>
      </c>
      <c r="Y2" s="27">
        <f t="shared" si="0"/>
        <v>17873</v>
      </c>
      <c r="Z2" s="88">
        <f t="shared" si="0"/>
        <v>75628</v>
      </c>
      <c r="AA2" s="88">
        <f t="shared" si="0"/>
        <v>93501</v>
      </c>
      <c r="AB2" s="54"/>
      <c r="AC2" s="88">
        <f>AC33+AC60+AC86+AC111</f>
        <v>6826</v>
      </c>
      <c r="AD2" s="54"/>
      <c r="AE2" s="73">
        <f>AE33+AE60+AE86+AE111</f>
        <v>86719</v>
      </c>
      <c r="AF2" s="133">
        <f>AF33+AF60+AF86+AF111</f>
        <v>723</v>
      </c>
      <c r="AG2" s="133">
        <f>AG33+AG60+AG86+AG111</f>
        <v>5392</v>
      </c>
      <c r="AH2" s="133">
        <f>AH33+AH60+AH86+AH111</f>
        <v>5684</v>
      </c>
      <c r="AI2" s="112" t="s">
        <v>261</v>
      </c>
      <c r="AJ2" s="113">
        <v>0.24</v>
      </c>
      <c r="AK2" s="112" t="s">
        <v>264</v>
      </c>
      <c r="AL2" s="113">
        <f t="shared" ref="AL2:AL32" si="1">AE2/AK2</f>
        <v>0.11387679313369647</v>
      </c>
    </row>
    <row r="3" spans="2:38" x14ac:dyDescent="0.2">
      <c r="B3" s="16" t="s">
        <v>28</v>
      </c>
      <c r="C3" s="17" t="s">
        <v>29</v>
      </c>
      <c r="D3" s="18" t="s">
        <v>30</v>
      </c>
      <c r="E3" s="19">
        <v>150</v>
      </c>
      <c r="F3" s="19">
        <v>0</v>
      </c>
      <c r="G3" s="20">
        <v>0</v>
      </c>
      <c r="H3" s="21">
        <v>0</v>
      </c>
      <c r="I3" s="80">
        <f t="shared" ref="I3:I32" si="2">SUM(G3:H3)</f>
        <v>0</v>
      </c>
      <c r="J3" s="80">
        <v>0</v>
      </c>
      <c r="K3" s="81">
        <v>0</v>
      </c>
      <c r="L3" s="80">
        <f t="shared" ref="L3:L32" si="3">SUM(J3:K3)</f>
        <v>0</v>
      </c>
      <c r="M3" s="23">
        <v>150</v>
      </c>
      <c r="N3" s="24">
        <v>0</v>
      </c>
      <c r="O3" s="25">
        <f t="shared" ref="O3:O32" si="4">SUM(M3:N3)</f>
        <v>150</v>
      </c>
      <c r="P3" s="20">
        <v>0</v>
      </c>
      <c r="Q3" s="21">
        <v>1893</v>
      </c>
      <c r="R3" s="80">
        <f t="shared" ref="R3:R32" si="5">SUM(P3:Q3)</f>
        <v>1893</v>
      </c>
      <c r="S3" s="80">
        <v>18</v>
      </c>
      <c r="T3" s="80">
        <v>0</v>
      </c>
      <c r="U3" s="22">
        <f t="shared" ref="U3:U32" si="6">SUM(S3:T3)</f>
        <v>18</v>
      </c>
      <c r="V3" s="28">
        <v>0</v>
      </c>
      <c r="W3" s="19">
        <v>0</v>
      </c>
      <c r="X3" s="28">
        <v>0</v>
      </c>
      <c r="Y3" s="29">
        <f t="shared" ref="Y3:Y32" si="7">E3+G3+J3+P3+W3</f>
        <v>150</v>
      </c>
      <c r="Z3" s="30">
        <f t="shared" ref="Z3:Z32" si="8">F3+H3+K3+Q3+S3+T3+V3+X3</f>
        <v>1911</v>
      </c>
      <c r="AA3" s="31">
        <f t="shared" ref="AA3:AA32" si="9">SUM(Y3:Z3)</f>
        <v>2061</v>
      </c>
      <c r="AB3" s="32"/>
      <c r="AC3" s="33">
        <v>122</v>
      </c>
      <c r="AD3" s="32"/>
      <c r="AE3" s="123">
        <f t="shared" ref="AE3:AE32" si="10">AA3-AC3</f>
        <v>1939</v>
      </c>
      <c r="AF3" s="129">
        <v>8</v>
      </c>
      <c r="AG3" s="134">
        <v>26</v>
      </c>
      <c r="AH3" s="134">
        <v>12</v>
      </c>
      <c r="AI3" s="104">
        <v>16513</v>
      </c>
      <c r="AJ3" s="105">
        <v>0.23400000000000001</v>
      </c>
      <c r="AK3" s="117">
        <f>AI3*AJ3</f>
        <v>3864.0420000000004</v>
      </c>
      <c r="AL3" s="105">
        <f t="shared" si="1"/>
        <v>0.50180613978833555</v>
      </c>
    </row>
    <row r="4" spans="2:38" x14ac:dyDescent="0.2">
      <c r="B4" s="16" t="s">
        <v>37</v>
      </c>
      <c r="C4" s="17" t="s">
        <v>38</v>
      </c>
      <c r="D4" s="18" t="s">
        <v>30</v>
      </c>
      <c r="E4" s="19">
        <v>161</v>
      </c>
      <c r="F4" s="19">
        <v>0</v>
      </c>
      <c r="G4" s="20">
        <v>0</v>
      </c>
      <c r="H4" s="21">
        <v>0</v>
      </c>
      <c r="I4" s="80">
        <f t="shared" si="2"/>
        <v>0</v>
      </c>
      <c r="J4" s="80">
        <v>0</v>
      </c>
      <c r="K4" s="81">
        <v>0</v>
      </c>
      <c r="L4" s="80">
        <f t="shared" si="3"/>
        <v>0</v>
      </c>
      <c r="M4" s="23">
        <v>161</v>
      </c>
      <c r="N4" s="24">
        <v>0</v>
      </c>
      <c r="O4" s="25">
        <f t="shared" si="4"/>
        <v>161</v>
      </c>
      <c r="P4" s="20">
        <v>0</v>
      </c>
      <c r="Q4" s="21">
        <v>0</v>
      </c>
      <c r="R4" s="80">
        <f t="shared" si="5"/>
        <v>0</v>
      </c>
      <c r="S4" s="80">
        <v>29</v>
      </c>
      <c r="T4" s="80">
        <v>0</v>
      </c>
      <c r="U4" s="22">
        <f t="shared" si="6"/>
        <v>29</v>
      </c>
      <c r="V4" s="28">
        <v>0</v>
      </c>
      <c r="W4" s="19">
        <v>0</v>
      </c>
      <c r="X4" s="28">
        <v>0</v>
      </c>
      <c r="Y4" s="29">
        <f t="shared" si="7"/>
        <v>161</v>
      </c>
      <c r="Z4" s="30">
        <f t="shared" si="8"/>
        <v>29</v>
      </c>
      <c r="AA4" s="31">
        <f t="shared" si="9"/>
        <v>190</v>
      </c>
      <c r="AB4" s="32"/>
      <c r="AC4" s="33">
        <v>29</v>
      </c>
      <c r="AD4" s="32"/>
      <c r="AE4" s="123">
        <f t="shared" si="10"/>
        <v>161</v>
      </c>
      <c r="AF4" s="129">
        <v>6</v>
      </c>
      <c r="AG4" s="134">
        <v>41</v>
      </c>
      <c r="AH4" s="134">
        <v>91</v>
      </c>
      <c r="AI4" s="104">
        <v>9815</v>
      </c>
      <c r="AJ4" s="105">
        <v>0.254</v>
      </c>
      <c r="AK4" s="117">
        <f t="shared" ref="AK4:AK67" si="11">AI4*AJ4</f>
        <v>2493.0100000000002</v>
      </c>
      <c r="AL4" s="105">
        <f t="shared" si="1"/>
        <v>6.4580567266075944E-2</v>
      </c>
    </row>
    <row r="5" spans="2:38" x14ac:dyDescent="0.2">
      <c r="B5" s="16" t="s">
        <v>42</v>
      </c>
      <c r="C5" s="17" t="s">
        <v>43</v>
      </c>
      <c r="D5" s="18" t="s">
        <v>30</v>
      </c>
      <c r="E5" s="19">
        <v>108</v>
      </c>
      <c r="F5" s="19">
        <v>0</v>
      </c>
      <c r="G5" s="20">
        <v>0</v>
      </c>
      <c r="H5" s="21">
        <v>0</v>
      </c>
      <c r="I5" s="80">
        <f t="shared" si="2"/>
        <v>0</v>
      </c>
      <c r="J5" s="80">
        <v>0</v>
      </c>
      <c r="K5" s="81">
        <v>0</v>
      </c>
      <c r="L5" s="80">
        <f t="shared" si="3"/>
        <v>0</v>
      </c>
      <c r="M5" s="23">
        <v>108</v>
      </c>
      <c r="N5" s="24">
        <v>0</v>
      </c>
      <c r="O5" s="25">
        <f t="shared" si="4"/>
        <v>108</v>
      </c>
      <c r="P5" s="20">
        <v>0</v>
      </c>
      <c r="Q5" s="21">
        <v>0</v>
      </c>
      <c r="R5" s="80">
        <f t="shared" si="5"/>
        <v>0</v>
      </c>
      <c r="S5" s="80">
        <v>21</v>
      </c>
      <c r="T5" s="80">
        <v>0</v>
      </c>
      <c r="U5" s="22">
        <f t="shared" si="6"/>
        <v>21</v>
      </c>
      <c r="V5" s="28">
        <v>0</v>
      </c>
      <c r="W5" s="19">
        <v>0</v>
      </c>
      <c r="X5" s="28">
        <v>0</v>
      </c>
      <c r="Y5" s="29">
        <f t="shared" si="7"/>
        <v>108</v>
      </c>
      <c r="Z5" s="30">
        <f t="shared" si="8"/>
        <v>21</v>
      </c>
      <c r="AA5" s="31">
        <f t="shared" si="9"/>
        <v>129</v>
      </c>
      <c r="AB5" s="32"/>
      <c r="AC5" s="33">
        <v>21</v>
      </c>
      <c r="AD5" s="32"/>
      <c r="AE5" s="123">
        <f t="shared" si="10"/>
        <v>108</v>
      </c>
      <c r="AF5" s="129">
        <v>5</v>
      </c>
      <c r="AG5" s="134">
        <v>12</v>
      </c>
      <c r="AH5" s="134">
        <v>34</v>
      </c>
      <c r="AI5" s="104">
        <v>6065</v>
      </c>
      <c r="AJ5" s="105">
        <v>0.23899999999999999</v>
      </c>
      <c r="AK5" s="117">
        <f t="shared" si="11"/>
        <v>1449.5349999999999</v>
      </c>
      <c r="AL5" s="105">
        <f t="shared" si="1"/>
        <v>7.4506652133270332E-2</v>
      </c>
    </row>
    <row r="6" spans="2:38" x14ac:dyDescent="0.2">
      <c r="B6" s="16" t="s">
        <v>44</v>
      </c>
      <c r="C6" s="17" t="s">
        <v>45</v>
      </c>
      <c r="D6" s="18" t="s">
        <v>30</v>
      </c>
      <c r="E6" s="19">
        <v>235</v>
      </c>
      <c r="F6" s="19">
        <v>0</v>
      </c>
      <c r="G6" s="20">
        <v>0</v>
      </c>
      <c r="H6" s="21">
        <v>0</v>
      </c>
      <c r="I6" s="80">
        <f t="shared" si="2"/>
        <v>0</v>
      </c>
      <c r="J6" s="80">
        <v>0</v>
      </c>
      <c r="K6" s="81">
        <v>0</v>
      </c>
      <c r="L6" s="80">
        <f t="shared" si="3"/>
        <v>0</v>
      </c>
      <c r="M6" s="23">
        <v>235</v>
      </c>
      <c r="N6" s="24">
        <v>0</v>
      </c>
      <c r="O6" s="25">
        <f t="shared" si="4"/>
        <v>235</v>
      </c>
      <c r="P6" s="20">
        <v>0</v>
      </c>
      <c r="Q6" s="21">
        <v>307</v>
      </c>
      <c r="R6" s="80">
        <f t="shared" si="5"/>
        <v>307</v>
      </c>
      <c r="S6" s="80">
        <v>87</v>
      </c>
      <c r="T6" s="80">
        <v>250</v>
      </c>
      <c r="U6" s="22">
        <f t="shared" si="6"/>
        <v>337</v>
      </c>
      <c r="V6" s="28">
        <v>121</v>
      </c>
      <c r="W6" s="19">
        <v>0</v>
      </c>
      <c r="X6" s="28">
        <v>0</v>
      </c>
      <c r="Y6" s="29">
        <f t="shared" si="7"/>
        <v>235</v>
      </c>
      <c r="Z6" s="30">
        <f t="shared" si="8"/>
        <v>765</v>
      </c>
      <c r="AA6" s="31">
        <f t="shared" si="9"/>
        <v>1000</v>
      </c>
      <c r="AB6" s="32"/>
      <c r="AC6" s="33">
        <v>71</v>
      </c>
      <c r="AD6" s="32"/>
      <c r="AE6" s="123">
        <f t="shared" si="10"/>
        <v>929</v>
      </c>
      <c r="AF6" s="129">
        <v>9</v>
      </c>
      <c r="AG6" s="134">
        <v>130</v>
      </c>
      <c r="AH6" s="134">
        <v>122</v>
      </c>
      <c r="AI6" s="104">
        <v>55755</v>
      </c>
      <c r="AJ6" s="105">
        <v>0.24199999999999999</v>
      </c>
      <c r="AK6" s="117">
        <f t="shared" si="11"/>
        <v>13492.71</v>
      </c>
      <c r="AL6" s="105">
        <f t="shared" si="1"/>
        <v>6.8851994892056526E-2</v>
      </c>
    </row>
    <row r="7" spans="2:38" x14ac:dyDescent="0.2">
      <c r="B7" s="16" t="s">
        <v>56</v>
      </c>
      <c r="C7" s="17" t="s">
        <v>57</v>
      </c>
      <c r="D7" s="18" t="s">
        <v>30</v>
      </c>
      <c r="E7" s="19">
        <v>325</v>
      </c>
      <c r="F7" s="19">
        <v>0</v>
      </c>
      <c r="G7" s="20">
        <v>0</v>
      </c>
      <c r="H7" s="21">
        <v>6</v>
      </c>
      <c r="I7" s="80">
        <f t="shared" si="2"/>
        <v>6</v>
      </c>
      <c r="J7" s="80">
        <v>0</v>
      </c>
      <c r="K7" s="81">
        <v>0</v>
      </c>
      <c r="L7" s="80">
        <f t="shared" si="3"/>
        <v>0</v>
      </c>
      <c r="M7" s="23">
        <v>325</v>
      </c>
      <c r="N7" s="24">
        <v>6</v>
      </c>
      <c r="O7" s="25">
        <f t="shared" si="4"/>
        <v>331</v>
      </c>
      <c r="P7" s="20">
        <v>0</v>
      </c>
      <c r="Q7" s="21">
        <v>0</v>
      </c>
      <c r="R7" s="80">
        <f t="shared" si="5"/>
        <v>0</v>
      </c>
      <c r="S7" s="80">
        <v>88</v>
      </c>
      <c r="T7" s="80">
        <v>0</v>
      </c>
      <c r="U7" s="22">
        <f t="shared" si="6"/>
        <v>88</v>
      </c>
      <c r="V7" s="28">
        <v>765</v>
      </c>
      <c r="W7" s="19">
        <v>0</v>
      </c>
      <c r="X7" s="28">
        <v>0</v>
      </c>
      <c r="Y7" s="29">
        <f t="shared" si="7"/>
        <v>325</v>
      </c>
      <c r="Z7" s="30">
        <f t="shared" si="8"/>
        <v>859</v>
      </c>
      <c r="AA7" s="31">
        <f t="shared" si="9"/>
        <v>1184</v>
      </c>
      <c r="AB7" s="32"/>
      <c r="AC7" s="33">
        <v>126</v>
      </c>
      <c r="AD7" s="32"/>
      <c r="AE7" s="123">
        <f t="shared" si="10"/>
        <v>1058</v>
      </c>
      <c r="AF7" s="129">
        <v>14</v>
      </c>
      <c r="AG7" s="134">
        <v>83</v>
      </c>
      <c r="AH7" s="134">
        <v>117</v>
      </c>
      <c r="AI7" s="104">
        <v>19394</v>
      </c>
      <c r="AJ7" s="105">
        <v>0.24099999999999999</v>
      </c>
      <c r="AK7" s="117">
        <f t="shared" si="11"/>
        <v>4673.9539999999997</v>
      </c>
      <c r="AL7" s="105">
        <f t="shared" si="1"/>
        <v>0.22636080714529927</v>
      </c>
    </row>
    <row r="8" spans="2:38" x14ac:dyDescent="0.2">
      <c r="B8" s="16" t="s">
        <v>58</v>
      </c>
      <c r="C8" s="17" t="s">
        <v>59</v>
      </c>
      <c r="D8" s="18" t="s">
        <v>30</v>
      </c>
      <c r="E8" s="19">
        <v>158</v>
      </c>
      <c r="F8" s="19">
        <v>0</v>
      </c>
      <c r="G8" s="20">
        <v>0</v>
      </c>
      <c r="H8" s="21">
        <v>0</v>
      </c>
      <c r="I8" s="80">
        <f t="shared" si="2"/>
        <v>0</v>
      </c>
      <c r="J8" s="80">
        <v>0</v>
      </c>
      <c r="K8" s="81">
        <v>0</v>
      </c>
      <c r="L8" s="80">
        <f t="shared" si="3"/>
        <v>0</v>
      </c>
      <c r="M8" s="23">
        <v>158</v>
      </c>
      <c r="N8" s="24">
        <v>0</v>
      </c>
      <c r="O8" s="25">
        <f t="shared" si="4"/>
        <v>158</v>
      </c>
      <c r="P8" s="20">
        <v>0</v>
      </c>
      <c r="Q8" s="21">
        <v>751</v>
      </c>
      <c r="R8" s="80">
        <f t="shared" si="5"/>
        <v>751</v>
      </c>
      <c r="S8" s="80">
        <v>42</v>
      </c>
      <c r="T8" s="80">
        <v>13</v>
      </c>
      <c r="U8" s="22">
        <f t="shared" si="6"/>
        <v>55</v>
      </c>
      <c r="V8" s="28">
        <v>133</v>
      </c>
      <c r="W8" s="19">
        <v>0</v>
      </c>
      <c r="X8" s="28">
        <v>0</v>
      </c>
      <c r="Y8" s="29">
        <f t="shared" si="7"/>
        <v>158</v>
      </c>
      <c r="Z8" s="30">
        <f t="shared" si="8"/>
        <v>939</v>
      </c>
      <c r="AA8" s="31">
        <f t="shared" si="9"/>
        <v>1097</v>
      </c>
      <c r="AB8" s="32"/>
      <c r="AC8" s="33">
        <v>400</v>
      </c>
      <c r="AD8" s="32"/>
      <c r="AE8" s="123">
        <f t="shared" si="10"/>
        <v>697</v>
      </c>
      <c r="AF8" s="129">
        <v>7</v>
      </c>
      <c r="AG8" s="134">
        <v>40</v>
      </c>
      <c r="AH8" s="134">
        <v>68</v>
      </c>
      <c r="AI8" s="104">
        <v>7874</v>
      </c>
      <c r="AJ8" s="105">
        <v>0.218</v>
      </c>
      <c r="AK8" s="117">
        <f t="shared" si="11"/>
        <v>1716.5319999999999</v>
      </c>
      <c r="AL8" s="105">
        <f t="shared" si="1"/>
        <v>0.40605127081813797</v>
      </c>
    </row>
    <row r="9" spans="2:38" x14ac:dyDescent="0.2">
      <c r="B9" s="16" t="s">
        <v>60</v>
      </c>
      <c r="C9" s="17" t="s">
        <v>61</v>
      </c>
      <c r="D9" s="18" t="s">
        <v>30</v>
      </c>
      <c r="E9" s="19">
        <v>386</v>
      </c>
      <c r="F9" s="19">
        <v>25</v>
      </c>
      <c r="G9" s="20">
        <v>1</v>
      </c>
      <c r="H9" s="21">
        <v>309</v>
      </c>
      <c r="I9" s="80">
        <f t="shared" si="2"/>
        <v>310</v>
      </c>
      <c r="J9" s="80">
        <v>0</v>
      </c>
      <c r="K9" s="81">
        <v>0</v>
      </c>
      <c r="L9" s="80">
        <f t="shared" si="3"/>
        <v>0</v>
      </c>
      <c r="M9" s="23">
        <v>387</v>
      </c>
      <c r="N9" s="24">
        <v>334</v>
      </c>
      <c r="O9" s="25">
        <f t="shared" si="4"/>
        <v>721</v>
      </c>
      <c r="P9" s="20">
        <v>105</v>
      </c>
      <c r="Q9" s="21">
        <v>1441</v>
      </c>
      <c r="R9" s="80">
        <f t="shared" si="5"/>
        <v>1546</v>
      </c>
      <c r="S9" s="80">
        <v>108</v>
      </c>
      <c r="T9" s="80">
        <v>0</v>
      </c>
      <c r="U9" s="22">
        <f t="shared" si="6"/>
        <v>108</v>
      </c>
      <c r="V9" s="28">
        <v>0</v>
      </c>
      <c r="W9" s="19">
        <v>0</v>
      </c>
      <c r="X9" s="28">
        <v>280</v>
      </c>
      <c r="Y9" s="29">
        <f t="shared" si="7"/>
        <v>492</v>
      </c>
      <c r="Z9" s="30">
        <f t="shared" si="8"/>
        <v>2163</v>
      </c>
      <c r="AA9" s="31">
        <f t="shared" si="9"/>
        <v>2655</v>
      </c>
      <c r="AB9" s="32"/>
      <c r="AC9" s="33">
        <v>206</v>
      </c>
      <c r="AD9" s="32"/>
      <c r="AE9" s="123">
        <f t="shared" si="10"/>
        <v>2449</v>
      </c>
      <c r="AF9" s="130">
        <v>11</v>
      </c>
      <c r="AG9" s="134">
        <v>84</v>
      </c>
      <c r="AH9" s="134">
        <v>111</v>
      </c>
      <c r="AI9" s="104">
        <v>116585</v>
      </c>
      <c r="AJ9" s="105">
        <v>0.19</v>
      </c>
      <c r="AK9" s="117">
        <f t="shared" si="11"/>
        <v>22151.15</v>
      </c>
      <c r="AL9" s="105">
        <f t="shared" si="1"/>
        <v>0.11055859402333512</v>
      </c>
    </row>
    <row r="10" spans="2:38" x14ac:dyDescent="0.2">
      <c r="B10" s="16" t="s">
        <v>68</v>
      </c>
      <c r="C10" s="17" t="s">
        <v>69</v>
      </c>
      <c r="D10" s="18" t="s">
        <v>30</v>
      </c>
      <c r="E10" s="19">
        <v>91</v>
      </c>
      <c r="F10" s="19">
        <v>0</v>
      </c>
      <c r="G10" s="20">
        <v>0</v>
      </c>
      <c r="H10" s="21">
        <v>0</v>
      </c>
      <c r="I10" s="80">
        <f t="shared" si="2"/>
        <v>0</v>
      </c>
      <c r="J10" s="80">
        <v>0</v>
      </c>
      <c r="K10" s="81">
        <v>0</v>
      </c>
      <c r="L10" s="80">
        <f t="shared" si="3"/>
        <v>0</v>
      </c>
      <c r="M10" s="23">
        <v>91</v>
      </c>
      <c r="N10" s="24">
        <v>0</v>
      </c>
      <c r="O10" s="25">
        <f t="shared" si="4"/>
        <v>91</v>
      </c>
      <c r="P10" s="20">
        <v>0</v>
      </c>
      <c r="Q10" s="21">
        <v>0</v>
      </c>
      <c r="R10" s="80">
        <f t="shared" si="5"/>
        <v>0</v>
      </c>
      <c r="S10" s="80">
        <v>9</v>
      </c>
      <c r="T10" s="80">
        <v>0</v>
      </c>
      <c r="U10" s="22">
        <f t="shared" si="6"/>
        <v>9</v>
      </c>
      <c r="V10" s="28">
        <v>0</v>
      </c>
      <c r="W10" s="19">
        <v>0</v>
      </c>
      <c r="X10" s="28">
        <v>0</v>
      </c>
      <c r="Y10" s="29">
        <f t="shared" si="7"/>
        <v>91</v>
      </c>
      <c r="Z10" s="30">
        <f t="shared" si="8"/>
        <v>9</v>
      </c>
      <c r="AA10" s="31">
        <f t="shared" si="9"/>
        <v>100</v>
      </c>
      <c r="AB10" s="32"/>
      <c r="AC10" s="33">
        <v>9</v>
      </c>
      <c r="AD10" s="32"/>
      <c r="AE10" s="123">
        <f t="shared" si="10"/>
        <v>91</v>
      </c>
      <c r="AF10" s="129">
        <v>4</v>
      </c>
      <c r="AG10" s="134">
        <v>9</v>
      </c>
      <c r="AH10" s="134">
        <v>26</v>
      </c>
      <c r="AI10" s="104">
        <v>2692</v>
      </c>
      <c r="AJ10" s="105">
        <v>0.21099999999999999</v>
      </c>
      <c r="AK10" s="117">
        <f t="shared" si="11"/>
        <v>568.01199999999994</v>
      </c>
      <c r="AL10" s="105">
        <f t="shared" si="1"/>
        <v>0.16020788293205074</v>
      </c>
    </row>
    <row r="11" spans="2:38" x14ac:dyDescent="0.2">
      <c r="B11" s="16" t="s">
        <v>70</v>
      </c>
      <c r="C11" s="17" t="s">
        <v>71</v>
      </c>
      <c r="D11" s="18" t="s">
        <v>30</v>
      </c>
      <c r="E11" s="19">
        <v>131</v>
      </c>
      <c r="F11" s="19">
        <v>0</v>
      </c>
      <c r="G11" s="20">
        <v>0</v>
      </c>
      <c r="H11" s="21">
        <v>0</v>
      </c>
      <c r="I11" s="80">
        <f t="shared" si="2"/>
        <v>0</v>
      </c>
      <c r="J11" s="80">
        <v>0</v>
      </c>
      <c r="K11" s="81">
        <v>0</v>
      </c>
      <c r="L11" s="80">
        <f t="shared" si="3"/>
        <v>0</v>
      </c>
      <c r="M11" s="23">
        <v>131</v>
      </c>
      <c r="N11" s="24">
        <v>0</v>
      </c>
      <c r="O11" s="25">
        <f t="shared" si="4"/>
        <v>131</v>
      </c>
      <c r="P11" s="20">
        <v>0</v>
      </c>
      <c r="Q11" s="21">
        <v>0</v>
      </c>
      <c r="R11" s="80">
        <f t="shared" si="5"/>
        <v>0</v>
      </c>
      <c r="S11" s="80">
        <v>31</v>
      </c>
      <c r="T11" s="80">
        <v>0</v>
      </c>
      <c r="U11" s="22">
        <f t="shared" si="6"/>
        <v>31</v>
      </c>
      <c r="V11" s="28">
        <v>0</v>
      </c>
      <c r="W11" s="19">
        <v>3</v>
      </c>
      <c r="X11" s="28">
        <v>0</v>
      </c>
      <c r="Y11" s="29">
        <f t="shared" si="7"/>
        <v>134</v>
      </c>
      <c r="Z11" s="30">
        <f t="shared" si="8"/>
        <v>31</v>
      </c>
      <c r="AA11" s="31">
        <f t="shared" si="9"/>
        <v>165</v>
      </c>
      <c r="AB11" s="32"/>
      <c r="AC11" s="33">
        <v>31</v>
      </c>
      <c r="AD11" s="32"/>
      <c r="AE11" s="123">
        <f t="shared" si="10"/>
        <v>134</v>
      </c>
      <c r="AF11" s="129">
        <v>5</v>
      </c>
      <c r="AG11" s="134">
        <v>31</v>
      </c>
      <c r="AH11" s="134">
        <v>55</v>
      </c>
      <c r="AI11" s="104">
        <v>5698</v>
      </c>
      <c r="AJ11" s="105">
        <v>0.21199999999999999</v>
      </c>
      <c r="AK11" s="117">
        <f t="shared" si="11"/>
        <v>1207.9759999999999</v>
      </c>
      <c r="AL11" s="105">
        <f t="shared" si="1"/>
        <v>0.1109293562123751</v>
      </c>
    </row>
    <row r="12" spans="2:38" x14ac:dyDescent="0.2">
      <c r="B12" s="16" t="s">
        <v>80</v>
      </c>
      <c r="C12" s="17" t="s">
        <v>81</v>
      </c>
      <c r="D12" s="18" t="s">
        <v>30</v>
      </c>
      <c r="E12" s="19">
        <v>136</v>
      </c>
      <c r="F12" s="19">
        <v>0</v>
      </c>
      <c r="G12" s="20">
        <v>0</v>
      </c>
      <c r="H12" s="21">
        <v>113</v>
      </c>
      <c r="I12" s="80">
        <f t="shared" si="2"/>
        <v>113</v>
      </c>
      <c r="J12" s="80">
        <v>2</v>
      </c>
      <c r="K12" s="81">
        <v>0</v>
      </c>
      <c r="L12" s="80">
        <f t="shared" si="3"/>
        <v>2</v>
      </c>
      <c r="M12" s="23">
        <v>138</v>
      </c>
      <c r="N12" s="24">
        <v>113</v>
      </c>
      <c r="O12" s="25">
        <f t="shared" si="4"/>
        <v>251</v>
      </c>
      <c r="P12" s="20">
        <v>0</v>
      </c>
      <c r="Q12" s="21">
        <v>700</v>
      </c>
      <c r="R12" s="80">
        <f t="shared" si="5"/>
        <v>700</v>
      </c>
      <c r="S12" s="80">
        <v>105</v>
      </c>
      <c r="T12" s="80">
        <v>0</v>
      </c>
      <c r="U12" s="22">
        <f t="shared" si="6"/>
        <v>105</v>
      </c>
      <c r="V12" s="28">
        <v>1881</v>
      </c>
      <c r="W12" s="19">
        <v>0</v>
      </c>
      <c r="X12" s="28">
        <v>0</v>
      </c>
      <c r="Y12" s="29">
        <f t="shared" si="7"/>
        <v>138</v>
      </c>
      <c r="Z12" s="30">
        <f t="shared" si="8"/>
        <v>2799</v>
      </c>
      <c r="AA12" s="31">
        <f t="shared" si="9"/>
        <v>2937</v>
      </c>
      <c r="AB12" s="32"/>
      <c r="AC12" s="33">
        <v>1307</v>
      </c>
      <c r="AD12" s="32"/>
      <c r="AE12" s="123">
        <f t="shared" si="10"/>
        <v>1630</v>
      </c>
      <c r="AF12" s="129">
        <v>5</v>
      </c>
      <c r="AG12" s="134">
        <v>146</v>
      </c>
      <c r="AH12" s="134">
        <v>68</v>
      </c>
      <c r="AI12" s="104">
        <v>36713</v>
      </c>
      <c r="AJ12" s="105">
        <v>0.30199999999999999</v>
      </c>
      <c r="AK12" s="117">
        <f t="shared" si="11"/>
        <v>11087.325999999999</v>
      </c>
      <c r="AL12" s="105">
        <f t="shared" si="1"/>
        <v>0.14701470850591028</v>
      </c>
    </row>
    <row r="13" spans="2:38" x14ac:dyDescent="0.2">
      <c r="B13" s="16" t="s">
        <v>100</v>
      </c>
      <c r="C13" s="17" t="s">
        <v>101</v>
      </c>
      <c r="D13" s="18" t="s">
        <v>30</v>
      </c>
      <c r="E13" s="19">
        <v>116</v>
      </c>
      <c r="F13" s="19">
        <v>0</v>
      </c>
      <c r="G13" s="20">
        <v>0</v>
      </c>
      <c r="H13" s="21">
        <v>0</v>
      </c>
      <c r="I13" s="80">
        <f t="shared" si="2"/>
        <v>0</v>
      </c>
      <c r="J13" s="80">
        <v>0</v>
      </c>
      <c r="K13" s="81">
        <v>0</v>
      </c>
      <c r="L13" s="80">
        <f t="shared" si="3"/>
        <v>0</v>
      </c>
      <c r="M13" s="23">
        <v>116</v>
      </c>
      <c r="N13" s="24">
        <v>0</v>
      </c>
      <c r="O13" s="25">
        <f t="shared" si="4"/>
        <v>116</v>
      </c>
      <c r="P13" s="20">
        <v>0</v>
      </c>
      <c r="Q13" s="21">
        <v>0</v>
      </c>
      <c r="R13" s="80">
        <f t="shared" si="5"/>
        <v>0</v>
      </c>
      <c r="S13" s="80">
        <v>7</v>
      </c>
      <c r="T13" s="80">
        <v>0</v>
      </c>
      <c r="U13" s="22">
        <f t="shared" si="6"/>
        <v>7</v>
      </c>
      <c r="V13" s="28">
        <v>0</v>
      </c>
      <c r="W13" s="19">
        <v>0</v>
      </c>
      <c r="X13" s="28">
        <v>0</v>
      </c>
      <c r="Y13" s="29">
        <f t="shared" si="7"/>
        <v>116</v>
      </c>
      <c r="Z13" s="30">
        <f t="shared" si="8"/>
        <v>7</v>
      </c>
      <c r="AA13" s="31">
        <f t="shared" si="9"/>
        <v>123</v>
      </c>
      <c r="AB13" s="32"/>
      <c r="AC13" s="33">
        <v>7</v>
      </c>
      <c r="AD13" s="32"/>
      <c r="AE13" s="123">
        <f t="shared" si="10"/>
        <v>116</v>
      </c>
      <c r="AF13" s="129">
        <v>5</v>
      </c>
      <c r="AG13" s="134">
        <v>24</v>
      </c>
      <c r="AH13" s="134">
        <v>35</v>
      </c>
      <c r="AI13" s="104">
        <v>5818</v>
      </c>
      <c r="AJ13" s="105">
        <v>0.23799999999999999</v>
      </c>
      <c r="AK13" s="117">
        <f t="shared" si="11"/>
        <v>1384.684</v>
      </c>
      <c r="AL13" s="105">
        <f t="shared" si="1"/>
        <v>8.3773626329184128E-2</v>
      </c>
    </row>
    <row r="14" spans="2:38" x14ac:dyDescent="0.2">
      <c r="B14" s="16" t="s">
        <v>108</v>
      </c>
      <c r="C14" s="17" t="s">
        <v>109</v>
      </c>
      <c r="D14" s="18" t="s">
        <v>30</v>
      </c>
      <c r="E14" s="19">
        <v>598</v>
      </c>
      <c r="F14" s="19">
        <v>0</v>
      </c>
      <c r="G14" s="20">
        <v>1</v>
      </c>
      <c r="H14" s="21">
        <v>104</v>
      </c>
      <c r="I14" s="80">
        <f t="shared" si="2"/>
        <v>105</v>
      </c>
      <c r="J14" s="80">
        <v>0</v>
      </c>
      <c r="K14" s="81">
        <v>0</v>
      </c>
      <c r="L14" s="80">
        <f t="shared" si="3"/>
        <v>0</v>
      </c>
      <c r="M14" s="23">
        <v>599</v>
      </c>
      <c r="N14" s="24">
        <v>104</v>
      </c>
      <c r="O14" s="25">
        <f t="shared" si="4"/>
        <v>703</v>
      </c>
      <c r="P14" s="20">
        <v>0</v>
      </c>
      <c r="Q14" s="21">
        <v>10309</v>
      </c>
      <c r="R14" s="80">
        <f t="shared" si="5"/>
        <v>10309</v>
      </c>
      <c r="S14" s="80">
        <v>94</v>
      </c>
      <c r="T14" s="80">
        <v>32</v>
      </c>
      <c r="U14" s="22">
        <f t="shared" si="6"/>
        <v>126</v>
      </c>
      <c r="V14" s="28">
        <v>4644</v>
      </c>
      <c r="W14" s="19">
        <v>0</v>
      </c>
      <c r="X14" s="28">
        <v>0</v>
      </c>
      <c r="Y14" s="29">
        <f t="shared" si="7"/>
        <v>599</v>
      </c>
      <c r="Z14" s="30">
        <f t="shared" si="8"/>
        <v>15183</v>
      </c>
      <c r="AA14" s="31">
        <f t="shared" si="9"/>
        <v>15782</v>
      </c>
      <c r="AB14" s="32"/>
      <c r="AC14" s="33">
        <v>163</v>
      </c>
      <c r="AD14" s="32"/>
      <c r="AE14" s="123">
        <f t="shared" si="10"/>
        <v>15619</v>
      </c>
      <c r="AF14" s="129">
        <v>20</v>
      </c>
      <c r="AG14" s="134">
        <v>189</v>
      </c>
      <c r="AH14" s="134">
        <v>208</v>
      </c>
      <c r="AI14" s="104">
        <v>574272</v>
      </c>
      <c r="AJ14" s="105">
        <v>0.253</v>
      </c>
      <c r="AK14" s="117">
        <f t="shared" si="11"/>
        <v>145290.81599999999</v>
      </c>
      <c r="AL14" s="105">
        <f t="shared" si="1"/>
        <v>0.10750163313832584</v>
      </c>
    </row>
    <row r="15" spans="2:38" x14ac:dyDescent="0.2">
      <c r="B15" s="16" t="s">
        <v>112</v>
      </c>
      <c r="C15" s="17" t="s">
        <v>113</v>
      </c>
      <c r="D15" s="18" t="s">
        <v>30</v>
      </c>
      <c r="E15" s="19">
        <v>204</v>
      </c>
      <c r="F15" s="19">
        <v>0</v>
      </c>
      <c r="G15" s="20">
        <v>0</v>
      </c>
      <c r="H15" s="21">
        <v>0</v>
      </c>
      <c r="I15" s="80">
        <f t="shared" si="2"/>
        <v>0</v>
      </c>
      <c r="J15" s="80">
        <v>0</v>
      </c>
      <c r="K15" s="81">
        <v>0</v>
      </c>
      <c r="L15" s="80">
        <f t="shared" si="3"/>
        <v>0</v>
      </c>
      <c r="M15" s="23">
        <v>204</v>
      </c>
      <c r="N15" s="24">
        <v>0</v>
      </c>
      <c r="O15" s="25">
        <f t="shared" si="4"/>
        <v>204</v>
      </c>
      <c r="P15" s="20">
        <v>0</v>
      </c>
      <c r="Q15" s="21">
        <v>11</v>
      </c>
      <c r="R15" s="80">
        <f t="shared" si="5"/>
        <v>11</v>
      </c>
      <c r="S15" s="80">
        <v>21</v>
      </c>
      <c r="T15" s="80">
        <v>0</v>
      </c>
      <c r="U15" s="22">
        <f t="shared" si="6"/>
        <v>21</v>
      </c>
      <c r="V15" s="28">
        <v>298</v>
      </c>
      <c r="W15" s="19">
        <v>0</v>
      </c>
      <c r="X15" s="28">
        <v>14</v>
      </c>
      <c r="Y15" s="29">
        <f t="shared" si="7"/>
        <v>204</v>
      </c>
      <c r="Z15" s="30">
        <f t="shared" si="8"/>
        <v>344</v>
      </c>
      <c r="AA15" s="31">
        <f t="shared" si="9"/>
        <v>548</v>
      </c>
      <c r="AB15" s="32"/>
      <c r="AC15" s="33">
        <v>70</v>
      </c>
      <c r="AD15" s="32"/>
      <c r="AE15" s="123">
        <f t="shared" si="10"/>
        <v>478</v>
      </c>
      <c r="AF15" s="129">
        <v>6</v>
      </c>
      <c r="AG15" s="134">
        <v>39</v>
      </c>
      <c r="AH15" s="134">
        <v>43</v>
      </c>
      <c r="AI15" s="104">
        <v>7698</v>
      </c>
      <c r="AJ15" s="105">
        <v>0.219</v>
      </c>
      <c r="AK15" s="117">
        <f t="shared" si="11"/>
        <v>1685.8620000000001</v>
      </c>
      <c r="AL15" s="105">
        <f t="shared" si="1"/>
        <v>0.28353447672466664</v>
      </c>
    </row>
    <row r="16" spans="2:38" x14ac:dyDescent="0.2">
      <c r="B16" s="16" t="s">
        <v>116</v>
      </c>
      <c r="C16" s="17" t="s">
        <v>117</v>
      </c>
      <c r="D16" s="18" t="s">
        <v>30</v>
      </c>
      <c r="E16" s="19">
        <v>458</v>
      </c>
      <c r="F16" s="19">
        <v>0</v>
      </c>
      <c r="G16" s="20">
        <v>0</v>
      </c>
      <c r="H16" s="21">
        <v>0</v>
      </c>
      <c r="I16" s="80">
        <f t="shared" si="2"/>
        <v>0</v>
      </c>
      <c r="J16" s="80">
        <v>0</v>
      </c>
      <c r="K16" s="81">
        <v>0</v>
      </c>
      <c r="L16" s="80">
        <f t="shared" si="3"/>
        <v>0</v>
      </c>
      <c r="M16" s="23">
        <v>458</v>
      </c>
      <c r="N16" s="24">
        <v>0</v>
      </c>
      <c r="O16" s="25">
        <f t="shared" si="4"/>
        <v>458</v>
      </c>
      <c r="P16" s="20">
        <v>0</v>
      </c>
      <c r="Q16" s="21">
        <v>0</v>
      </c>
      <c r="R16" s="80">
        <f t="shared" si="5"/>
        <v>0</v>
      </c>
      <c r="S16" s="80">
        <v>38</v>
      </c>
      <c r="T16" s="80">
        <v>0</v>
      </c>
      <c r="U16" s="22">
        <f t="shared" si="6"/>
        <v>38</v>
      </c>
      <c r="V16" s="28">
        <v>0</v>
      </c>
      <c r="W16" s="19">
        <v>0</v>
      </c>
      <c r="X16" s="28">
        <v>271</v>
      </c>
      <c r="Y16" s="29">
        <f t="shared" si="7"/>
        <v>458</v>
      </c>
      <c r="Z16" s="30">
        <f t="shared" si="8"/>
        <v>309</v>
      </c>
      <c r="AA16" s="31">
        <f t="shared" si="9"/>
        <v>767</v>
      </c>
      <c r="AB16" s="32"/>
      <c r="AC16" s="33">
        <v>87</v>
      </c>
      <c r="AD16" s="32"/>
      <c r="AE16" s="123">
        <f t="shared" si="10"/>
        <v>680</v>
      </c>
      <c r="AF16" s="129">
        <v>15</v>
      </c>
      <c r="AG16" s="134">
        <v>90</v>
      </c>
      <c r="AH16" s="134">
        <v>94</v>
      </c>
      <c r="AI16" s="104">
        <v>78797</v>
      </c>
      <c r="AJ16" s="105">
        <v>0.24299999999999999</v>
      </c>
      <c r="AK16" s="117">
        <f t="shared" si="11"/>
        <v>19147.670999999998</v>
      </c>
      <c r="AL16" s="105">
        <f t="shared" si="1"/>
        <v>3.5513457485247167E-2</v>
      </c>
    </row>
    <row r="17" spans="2:513" x14ac:dyDescent="0.2">
      <c r="B17" s="16" t="s">
        <v>126</v>
      </c>
      <c r="C17" s="17" t="s">
        <v>127</v>
      </c>
      <c r="D17" s="18" t="s">
        <v>30</v>
      </c>
      <c r="E17" s="19">
        <v>179</v>
      </c>
      <c r="F17" s="19">
        <v>0</v>
      </c>
      <c r="G17" s="20">
        <v>0</v>
      </c>
      <c r="H17" s="21">
        <v>0</v>
      </c>
      <c r="I17" s="80">
        <f t="shared" si="2"/>
        <v>0</v>
      </c>
      <c r="J17" s="80">
        <v>0</v>
      </c>
      <c r="K17" s="81">
        <v>0</v>
      </c>
      <c r="L17" s="80">
        <f t="shared" si="3"/>
        <v>0</v>
      </c>
      <c r="M17" s="23">
        <v>179</v>
      </c>
      <c r="N17" s="24">
        <v>0</v>
      </c>
      <c r="O17" s="25">
        <f t="shared" si="4"/>
        <v>179</v>
      </c>
      <c r="P17" s="20">
        <v>0</v>
      </c>
      <c r="Q17" s="21">
        <v>0</v>
      </c>
      <c r="R17" s="80">
        <f t="shared" si="5"/>
        <v>0</v>
      </c>
      <c r="S17" s="80">
        <v>40</v>
      </c>
      <c r="T17" s="80">
        <v>0</v>
      </c>
      <c r="U17" s="22">
        <f t="shared" si="6"/>
        <v>40</v>
      </c>
      <c r="V17" s="28">
        <v>0</v>
      </c>
      <c r="W17" s="19">
        <v>0</v>
      </c>
      <c r="X17" s="28">
        <v>0</v>
      </c>
      <c r="Y17" s="29">
        <f t="shared" si="7"/>
        <v>179</v>
      </c>
      <c r="Z17" s="30">
        <f t="shared" si="8"/>
        <v>40</v>
      </c>
      <c r="AA17" s="31">
        <f t="shared" si="9"/>
        <v>219</v>
      </c>
      <c r="AB17" s="32"/>
      <c r="AC17" s="33">
        <v>40</v>
      </c>
      <c r="AD17" s="32"/>
      <c r="AE17" s="123">
        <f t="shared" si="10"/>
        <v>179</v>
      </c>
      <c r="AF17" s="129">
        <v>9</v>
      </c>
      <c r="AG17" s="134">
        <v>42</v>
      </c>
      <c r="AH17" s="134">
        <v>70</v>
      </c>
      <c r="AI17" s="104">
        <v>10006</v>
      </c>
      <c r="AJ17" s="105">
        <v>0.23100000000000001</v>
      </c>
      <c r="AK17" s="117">
        <f t="shared" si="11"/>
        <v>2311.386</v>
      </c>
      <c r="AL17" s="105">
        <f t="shared" si="1"/>
        <v>7.7442711862060254E-2</v>
      </c>
    </row>
    <row r="18" spans="2:513" x14ac:dyDescent="0.2">
      <c r="B18" s="16" t="s">
        <v>128</v>
      </c>
      <c r="C18" s="17" t="s">
        <v>129</v>
      </c>
      <c r="D18" s="18" t="s">
        <v>30</v>
      </c>
      <c r="E18" s="19">
        <v>182</v>
      </c>
      <c r="F18" s="19">
        <v>0</v>
      </c>
      <c r="G18" s="20">
        <v>0</v>
      </c>
      <c r="H18" s="21">
        <v>0</v>
      </c>
      <c r="I18" s="80">
        <f t="shared" si="2"/>
        <v>0</v>
      </c>
      <c r="J18" s="80">
        <v>0</v>
      </c>
      <c r="K18" s="81">
        <v>0</v>
      </c>
      <c r="L18" s="80">
        <f t="shared" si="3"/>
        <v>0</v>
      </c>
      <c r="M18" s="23">
        <v>182</v>
      </c>
      <c r="N18" s="24">
        <v>0</v>
      </c>
      <c r="O18" s="25">
        <f t="shared" si="4"/>
        <v>182</v>
      </c>
      <c r="P18" s="20">
        <v>0</v>
      </c>
      <c r="Q18" s="21">
        <v>0</v>
      </c>
      <c r="R18" s="80">
        <f t="shared" si="5"/>
        <v>0</v>
      </c>
      <c r="S18" s="80">
        <v>30</v>
      </c>
      <c r="T18" s="80">
        <v>19</v>
      </c>
      <c r="U18" s="22">
        <f t="shared" si="6"/>
        <v>49</v>
      </c>
      <c r="V18" s="28">
        <v>1172</v>
      </c>
      <c r="W18" s="19">
        <v>0</v>
      </c>
      <c r="X18" s="35">
        <v>128</v>
      </c>
      <c r="Y18" s="29">
        <f t="shared" si="7"/>
        <v>182</v>
      </c>
      <c r="Z18" s="30">
        <f t="shared" si="8"/>
        <v>1349</v>
      </c>
      <c r="AA18" s="31">
        <f t="shared" si="9"/>
        <v>1531</v>
      </c>
      <c r="AB18" s="32"/>
      <c r="AC18" s="33">
        <v>30</v>
      </c>
      <c r="AD18" s="32"/>
      <c r="AE18" s="123">
        <f t="shared" si="10"/>
        <v>1501</v>
      </c>
      <c r="AF18" s="129">
        <v>8</v>
      </c>
      <c r="AG18" s="134">
        <v>43</v>
      </c>
      <c r="AH18" s="134">
        <v>60</v>
      </c>
      <c r="AI18" s="104">
        <v>29241</v>
      </c>
      <c r="AJ18" s="105">
        <v>0.23200000000000001</v>
      </c>
      <c r="AK18" s="117">
        <f t="shared" si="11"/>
        <v>6783.9120000000003</v>
      </c>
      <c r="AL18" s="105">
        <f t="shared" si="1"/>
        <v>0.2212587663283368</v>
      </c>
    </row>
    <row r="19" spans="2:513" x14ac:dyDescent="0.2">
      <c r="B19" s="16" t="s">
        <v>132</v>
      </c>
      <c r="C19" s="17" t="s">
        <v>133</v>
      </c>
      <c r="D19" s="18" t="s">
        <v>30</v>
      </c>
      <c r="E19" s="19">
        <v>294</v>
      </c>
      <c r="F19" s="19">
        <v>0</v>
      </c>
      <c r="G19" s="20">
        <v>0</v>
      </c>
      <c r="H19" s="21">
        <v>0</v>
      </c>
      <c r="I19" s="80">
        <f t="shared" si="2"/>
        <v>0</v>
      </c>
      <c r="J19" s="80">
        <v>0</v>
      </c>
      <c r="K19" s="81">
        <v>0</v>
      </c>
      <c r="L19" s="80">
        <f t="shared" si="3"/>
        <v>0</v>
      </c>
      <c r="M19" s="23">
        <v>294</v>
      </c>
      <c r="N19" s="24">
        <v>0</v>
      </c>
      <c r="O19" s="25">
        <f t="shared" si="4"/>
        <v>294</v>
      </c>
      <c r="P19" s="20">
        <v>4</v>
      </c>
      <c r="Q19" s="21">
        <v>0</v>
      </c>
      <c r="R19" s="80">
        <f t="shared" si="5"/>
        <v>4</v>
      </c>
      <c r="S19" s="80">
        <v>5</v>
      </c>
      <c r="T19" s="80">
        <v>0</v>
      </c>
      <c r="U19" s="22">
        <f t="shared" si="6"/>
        <v>5</v>
      </c>
      <c r="V19" s="28">
        <v>766</v>
      </c>
      <c r="W19" s="19">
        <v>0</v>
      </c>
      <c r="X19" s="19">
        <v>0</v>
      </c>
      <c r="Y19" s="29">
        <f t="shared" si="7"/>
        <v>298</v>
      </c>
      <c r="Z19" s="30">
        <f t="shared" si="8"/>
        <v>771</v>
      </c>
      <c r="AA19" s="31">
        <f t="shared" si="9"/>
        <v>1069</v>
      </c>
      <c r="AB19" s="32"/>
      <c r="AC19" s="33">
        <v>58</v>
      </c>
      <c r="AD19" s="32"/>
      <c r="AE19" s="123">
        <f t="shared" si="10"/>
        <v>1011</v>
      </c>
      <c r="AF19" s="129">
        <v>11</v>
      </c>
      <c r="AG19" s="134">
        <v>86</v>
      </c>
      <c r="AH19" s="134">
        <v>112</v>
      </c>
      <c r="AI19" s="104">
        <v>13539</v>
      </c>
      <c r="AJ19" s="105">
        <v>0.25800000000000001</v>
      </c>
      <c r="AK19" s="117">
        <f t="shared" si="11"/>
        <v>3493.0619999999999</v>
      </c>
      <c r="AL19" s="105">
        <f t="shared" si="1"/>
        <v>0.28943087755098534</v>
      </c>
    </row>
    <row r="20" spans="2:513" x14ac:dyDescent="0.2">
      <c r="B20" s="16" t="s">
        <v>134</v>
      </c>
      <c r="C20" s="17" t="s">
        <v>135</v>
      </c>
      <c r="D20" s="18" t="s">
        <v>30</v>
      </c>
      <c r="E20" s="19">
        <v>372</v>
      </c>
      <c r="F20" s="19">
        <v>0</v>
      </c>
      <c r="G20" s="20">
        <v>0</v>
      </c>
      <c r="H20" s="21">
        <v>0</v>
      </c>
      <c r="I20" s="80">
        <f t="shared" si="2"/>
        <v>0</v>
      </c>
      <c r="J20" s="80">
        <v>0</v>
      </c>
      <c r="K20" s="81">
        <v>0</v>
      </c>
      <c r="L20" s="80">
        <f t="shared" si="3"/>
        <v>0</v>
      </c>
      <c r="M20" s="23">
        <v>372</v>
      </c>
      <c r="N20" s="24">
        <v>0</v>
      </c>
      <c r="O20" s="25">
        <f t="shared" si="4"/>
        <v>372</v>
      </c>
      <c r="P20" s="20">
        <v>0</v>
      </c>
      <c r="Q20" s="21">
        <v>0</v>
      </c>
      <c r="R20" s="80">
        <f t="shared" si="5"/>
        <v>0</v>
      </c>
      <c r="S20" s="80">
        <v>35</v>
      </c>
      <c r="T20" s="80">
        <v>0</v>
      </c>
      <c r="U20" s="22">
        <f t="shared" si="6"/>
        <v>35</v>
      </c>
      <c r="V20" s="28">
        <v>0</v>
      </c>
      <c r="W20" s="19">
        <v>0</v>
      </c>
      <c r="X20" s="19">
        <v>0</v>
      </c>
      <c r="Y20" s="29">
        <f t="shared" si="7"/>
        <v>372</v>
      </c>
      <c r="Z20" s="30">
        <f t="shared" si="8"/>
        <v>35</v>
      </c>
      <c r="AA20" s="31">
        <f t="shared" si="9"/>
        <v>407</v>
      </c>
      <c r="AB20" s="32"/>
      <c r="AC20" s="33">
        <v>35</v>
      </c>
      <c r="AD20" s="32"/>
      <c r="AE20" s="123">
        <f t="shared" si="10"/>
        <v>372</v>
      </c>
      <c r="AF20" s="129">
        <v>12</v>
      </c>
      <c r="AG20" s="134">
        <v>123</v>
      </c>
      <c r="AH20" s="134">
        <v>132</v>
      </c>
      <c r="AI20" s="104">
        <v>18855</v>
      </c>
      <c r="AJ20" s="105">
        <v>0.23499999999999999</v>
      </c>
      <c r="AK20" s="117">
        <f t="shared" si="11"/>
        <v>4430.9250000000002</v>
      </c>
      <c r="AL20" s="105">
        <f t="shared" si="1"/>
        <v>8.3955381776942728E-2</v>
      </c>
    </row>
    <row r="21" spans="2:513" x14ac:dyDescent="0.2">
      <c r="B21" s="16" t="s">
        <v>136</v>
      </c>
      <c r="C21" s="17" t="s">
        <v>137</v>
      </c>
      <c r="D21" s="18" t="s">
        <v>30</v>
      </c>
      <c r="E21" s="19">
        <v>212</v>
      </c>
      <c r="F21" s="19">
        <v>0</v>
      </c>
      <c r="G21" s="20">
        <v>0</v>
      </c>
      <c r="H21" s="21">
        <v>0</v>
      </c>
      <c r="I21" s="80">
        <f t="shared" si="2"/>
        <v>0</v>
      </c>
      <c r="J21" s="80">
        <v>0</v>
      </c>
      <c r="K21" s="81">
        <v>0</v>
      </c>
      <c r="L21" s="80">
        <f t="shared" si="3"/>
        <v>0</v>
      </c>
      <c r="M21" s="23">
        <v>212</v>
      </c>
      <c r="N21" s="24">
        <v>0</v>
      </c>
      <c r="O21" s="25">
        <f t="shared" si="4"/>
        <v>212</v>
      </c>
      <c r="P21" s="20">
        <v>2</v>
      </c>
      <c r="Q21" s="21">
        <v>0</v>
      </c>
      <c r="R21" s="80">
        <f t="shared" si="5"/>
        <v>2</v>
      </c>
      <c r="S21" s="80">
        <v>35</v>
      </c>
      <c r="T21" s="80">
        <v>0</v>
      </c>
      <c r="U21" s="22">
        <f t="shared" si="6"/>
        <v>35</v>
      </c>
      <c r="V21" s="28">
        <v>0</v>
      </c>
      <c r="W21" s="19">
        <v>0</v>
      </c>
      <c r="X21" s="19">
        <v>0</v>
      </c>
      <c r="Y21" s="29">
        <f t="shared" si="7"/>
        <v>214</v>
      </c>
      <c r="Z21" s="30">
        <f t="shared" si="8"/>
        <v>35</v>
      </c>
      <c r="AA21" s="31">
        <f t="shared" si="9"/>
        <v>249</v>
      </c>
      <c r="AB21" s="32"/>
      <c r="AC21" s="33">
        <v>37</v>
      </c>
      <c r="AD21" s="32"/>
      <c r="AE21" s="123">
        <f t="shared" si="10"/>
        <v>212</v>
      </c>
      <c r="AF21" s="129">
        <v>9</v>
      </c>
      <c r="AG21" s="134">
        <v>93</v>
      </c>
      <c r="AH21" s="134">
        <v>133</v>
      </c>
      <c r="AI21" s="104">
        <v>10148</v>
      </c>
      <c r="AJ21" s="105">
        <v>0.255</v>
      </c>
      <c r="AK21" s="117">
        <f t="shared" si="11"/>
        <v>2587.7400000000002</v>
      </c>
      <c r="AL21" s="105">
        <f t="shared" si="1"/>
        <v>8.1924768330666906E-2</v>
      </c>
    </row>
    <row r="22" spans="2:513" x14ac:dyDescent="0.2">
      <c r="B22" s="16" t="s">
        <v>160</v>
      </c>
      <c r="C22" s="39" t="s">
        <v>161</v>
      </c>
      <c r="D22" s="18" t="s">
        <v>30</v>
      </c>
      <c r="E22" s="19">
        <v>307</v>
      </c>
      <c r="F22" s="19">
        <v>0</v>
      </c>
      <c r="G22" s="20">
        <v>0</v>
      </c>
      <c r="H22" s="21">
        <v>0</v>
      </c>
      <c r="I22" s="80">
        <f t="shared" si="2"/>
        <v>0</v>
      </c>
      <c r="J22" s="80">
        <v>0</v>
      </c>
      <c r="K22" s="81">
        <v>0</v>
      </c>
      <c r="L22" s="80">
        <f t="shared" si="3"/>
        <v>0</v>
      </c>
      <c r="M22" s="23">
        <v>307</v>
      </c>
      <c r="N22" s="24">
        <v>0</v>
      </c>
      <c r="O22" s="25">
        <f t="shared" si="4"/>
        <v>307</v>
      </c>
      <c r="P22" s="20">
        <v>0</v>
      </c>
      <c r="Q22" s="21">
        <v>0</v>
      </c>
      <c r="R22" s="80">
        <f t="shared" si="5"/>
        <v>0</v>
      </c>
      <c r="S22" s="80">
        <v>87</v>
      </c>
      <c r="T22" s="80">
        <v>0</v>
      </c>
      <c r="U22" s="22">
        <f t="shared" si="6"/>
        <v>87</v>
      </c>
      <c r="V22" s="28">
        <v>533</v>
      </c>
      <c r="W22" s="19">
        <v>3</v>
      </c>
      <c r="X22" s="19">
        <v>0</v>
      </c>
      <c r="Y22" s="29">
        <f t="shared" si="7"/>
        <v>310</v>
      </c>
      <c r="Z22" s="30">
        <f t="shared" si="8"/>
        <v>620</v>
      </c>
      <c r="AA22" s="31">
        <f t="shared" si="9"/>
        <v>930</v>
      </c>
      <c r="AB22" s="32"/>
      <c r="AC22" s="33">
        <v>135</v>
      </c>
      <c r="AD22" s="32"/>
      <c r="AE22" s="123">
        <f t="shared" si="10"/>
        <v>795</v>
      </c>
      <c r="AF22" s="129">
        <v>10</v>
      </c>
      <c r="AG22" s="134">
        <v>57</v>
      </c>
      <c r="AH22" s="134">
        <v>112</v>
      </c>
      <c r="AI22" s="104">
        <v>22897</v>
      </c>
      <c r="AJ22" s="105">
        <v>0.29299999999999998</v>
      </c>
      <c r="AK22" s="117">
        <f t="shared" si="11"/>
        <v>6708.8209999999999</v>
      </c>
      <c r="AL22" s="105">
        <f t="shared" si="1"/>
        <v>0.11850070228435071</v>
      </c>
    </row>
    <row r="23" spans="2:513" x14ac:dyDescent="0.2">
      <c r="B23" s="16" t="s">
        <v>166</v>
      </c>
      <c r="C23" s="38" t="s">
        <v>167</v>
      </c>
      <c r="D23" s="18" t="s">
        <v>30</v>
      </c>
      <c r="E23" s="19">
        <v>459</v>
      </c>
      <c r="F23" s="19">
        <v>0</v>
      </c>
      <c r="G23" s="20">
        <v>0</v>
      </c>
      <c r="H23" s="21">
        <v>0</v>
      </c>
      <c r="I23" s="80">
        <f t="shared" si="2"/>
        <v>0</v>
      </c>
      <c r="J23" s="80">
        <v>0</v>
      </c>
      <c r="K23" s="81">
        <v>0</v>
      </c>
      <c r="L23" s="80">
        <f t="shared" si="3"/>
        <v>0</v>
      </c>
      <c r="M23" s="23">
        <v>459</v>
      </c>
      <c r="N23" s="24">
        <v>0</v>
      </c>
      <c r="O23" s="25">
        <f t="shared" si="4"/>
        <v>459</v>
      </c>
      <c r="P23" s="20">
        <v>24</v>
      </c>
      <c r="Q23" s="21">
        <v>0</v>
      </c>
      <c r="R23" s="80">
        <f t="shared" si="5"/>
        <v>24</v>
      </c>
      <c r="S23" s="80">
        <v>22</v>
      </c>
      <c r="T23" s="80">
        <v>0</v>
      </c>
      <c r="U23" s="22">
        <f t="shared" si="6"/>
        <v>22</v>
      </c>
      <c r="V23" s="28">
        <v>4625</v>
      </c>
      <c r="W23" s="19">
        <v>0</v>
      </c>
      <c r="X23" s="19">
        <v>0</v>
      </c>
      <c r="Y23" s="29">
        <f t="shared" si="7"/>
        <v>483</v>
      </c>
      <c r="Z23" s="30">
        <f t="shared" si="8"/>
        <v>4647</v>
      </c>
      <c r="AA23" s="31">
        <f t="shared" si="9"/>
        <v>5130</v>
      </c>
      <c r="AB23" s="32"/>
      <c r="AC23" s="33">
        <v>180</v>
      </c>
      <c r="AD23" s="32"/>
      <c r="AE23" s="123">
        <f t="shared" si="10"/>
        <v>4950</v>
      </c>
      <c r="AF23" s="130">
        <v>15</v>
      </c>
      <c r="AG23" s="134">
        <v>111</v>
      </c>
      <c r="AH23" s="134">
        <v>52</v>
      </c>
      <c r="AI23" s="104">
        <v>63794</v>
      </c>
      <c r="AJ23" s="105">
        <v>0.23200000000000001</v>
      </c>
      <c r="AK23" s="117">
        <f t="shared" si="11"/>
        <v>14800.208000000001</v>
      </c>
      <c r="AL23" s="105">
        <f t="shared" si="1"/>
        <v>0.33445475901419763</v>
      </c>
    </row>
    <row r="24" spans="2:513" x14ac:dyDescent="0.2">
      <c r="B24" s="16" t="s">
        <v>168</v>
      </c>
      <c r="C24" s="38" t="s">
        <v>169</v>
      </c>
      <c r="D24" s="18" t="s">
        <v>30</v>
      </c>
      <c r="E24" s="19">
        <v>88</v>
      </c>
      <c r="F24" s="19">
        <v>0</v>
      </c>
      <c r="G24" s="20">
        <v>0</v>
      </c>
      <c r="H24" s="21">
        <v>0</v>
      </c>
      <c r="I24" s="80">
        <f t="shared" si="2"/>
        <v>0</v>
      </c>
      <c r="J24" s="80">
        <v>0</v>
      </c>
      <c r="K24" s="81">
        <v>0</v>
      </c>
      <c r="L24" s="80">
        <f t="shared" si="3"/>
        <v>0</v>
      </c>
      <c r="M24" s="23">
        <v>88</v>
      </c>
      <c r="N24" s="24">
        <v>0</v>
      </c>
      <c r="O24" s="25">
        <f t="shared" si="4"/>
        <v>88</v>
      </c>
      <c r="P24" s="20">
        <v>0</v>
      </c>
      <c r="Q24" s="21">
        <v>0</v>
      </c>
      <c r="R24" s="80">
        <f t="shared" si="5"/>
        <v>0</v>
      </c>
      <c r="S24" s="80">
        <v>19</v>
      </c>
      <c r="T24" s="80">
        <v>0</v>
      </c>
      <c r="U24" s="22">
        <f t="shared" si="6"/>
        <v>19</v>
      </c>
      <c r="V24" s="28">
        <v>0</v>
      </c>
      <c r="W24" s="19">
        <v>0</v>
      </c>
      <c r="X24" s="19">
        <v>0</v>
      </c>
      <c r="Y24" s="29">
        <f t="shared" si="7"/>
        <v>88</v>
      </c>
      <c r="Z24" s="30">
        <f t="shared" si="8"/>
        <v>19</v>
      </c>
      <c r="AA24" s="31">
        <f t="shared" si="9"/>
        <v>107</v>
      </c>
      <c r="AB24" s="32"/>
      <c r="AC24" s="33">
        <v>19</v>
      </c>
      <c r="AD24" s="32"/>
      <c r="AE24" s="123">
        <f t="shared" si="10"/>
        <v>88</v>
      </c>
      <c r="AF24" s="129">
        <v>3</v>
      </c>
      <c r="AG24" s="134">
        <v>11</v>
      </c>
      <c r="AH24" s="134">
        <v>30</v>
      </c>
      <c r="AI24" s="104">
        <v>10015</v>
      </c>
      <c r="AJ24" s="105">
        <v>0.23799999999999999</v>
      </c>
      <c r="AK24" s="117">
        <f t="shared" si="11"/>
        <v>2383.5699999999997</v>
      </c>
      <c r="AL24" s="105">
        <f t="shared" si="1"/>
        <v>3.6919410799766739E-2</v>
      </c>
    </row>
    <row r="25" spans="2:513" x14ac:dyDescent="0.2">
      <c r="B25" s="16" t="s">
        <v>170</v>
      </c>
      <c r="C25" s="37" t="s">
        <v>171</v>
      </c>
      <c r="D25" s="18" t="s">
        <v>30</v>
      </c>
      <c r="E25" s="19">
        <v>361</v>
      </c>
      <c r="F25" s="19">
        <v>0</v>
      </c>
      <c r="G25" s="20">
        <v>0</v>
      </c>
      <c r="H25" s="21">
        <v>113</v>
      </c>
      <c r="I25" s="80">
        <f t="shared" si="2"/>
        <v>113</v>
      </c>
      <c r="J25" s="80">
        <v>0</v>
      </c>
      <c r="K25" s="81">
        <v>0</v>
      </c>
      <c r="L25" s="80">
        <f t="shared" si="3"/>
        <v>0</v>
      </c>
      <c r="M25" s="23">
        <v>361</v>
      </c>
      <c r="N25" s="24">
        <v>113</v>
      </c>
      <c r="O25" s="25">
        <f t="shared" si="4"/>
        <v>474</v>
      </c>
      <c r="P25" s="20">
        <v>0</v>
      </c>
      <c r="Q25" s="21">
        <v>0</v>
      </c>
      <c r="R25" s="80">
        <f t="shared" si="5"/>
        <v>0</v>
      </c>
      <c r="S25" s="80">
        <v>106</v>
      </c>
      <c r="T25" s="80">
        <v>0</v>
      </c>
      <c r="U25" s="22">
        <f t="shared" si="6"/>
        <v>106</v>
      </c>
      <c r="V25" s="28">
        <v>2052</v>
      </c>
      <c r="W25" s="19">
        <v>0</v>
      </c>
      <c r="X25" s="19">
        <v>0</v>
      </c>
      <c r="Y25" s="29">
        <f t="shared" si="7"/>
        <v>361</v>
      </c>
      <c r="Z25" s="30">
        <f t="shared" si="8"/>
        <v>2271</v>
      </c>
      <c r="AA25" s="31">
        <f t="shared" si="9"/>
        <v>2632</v>
      </c>
      <c r="AB25" s="32"/>
      <c r="AC25" s="33">
        <v>46</v>
      </c>
      <c r="AD25" s="32"/>
      <c r="AE25" s="123">
        <f t="shared" si="10"/>
        <v>2586</v>
      </c>
      <c r="AF25" s="130">
        <v>16</v>
      </c>
      <c r="AG25" s="134">
        <v>185</v>
      </c>
      <c r="AH25" s="134">
        <v>145</v>
      </c>
      <c r="AI25" s="104">
        <v>75194</v>
      </c>
      <c r="AJ25" s="105">
        <v>0.17599999999999999</v>
      </c>
      <c r="AK25" s="117">
        <f t="shared" si="11"/>
        <v>13234.143999999998</v>
      </c>
      <c r="AL25" s="105">
        <f t="shared" si="1"/>
        <v>0.19540364680934411</v>
      </c>
    </row>
    <row r="26" spans="2:513" x14ac:dyDescent="0.2">
      <c r="B26" s="16" t="s">
        <v>172</v>
      </c>
      <c r="C26" s="38" t="s">
        <v>173</v>
      </c>
      <c r="D26" s="18" t="s">
        <v>30</v>
      </c>
      <c r="E26" s="19">
        <v>152</v>
      </c>
      <c r="F26" s="19">
        <v>0</v>
      </c>
      <c r="G26" s="20">
        <v>0</v>
      </c>
      <c r="H26" s="21">
        <v>0</v>
      </c>
      <c r="I26" s="80">
        <f t="shared" si="2"/>
        <v>0</v>
      </c>
      <c r="J26" s="80">
        <v>0</v>
      </c>
      <c r="K26" s="81">
        <v>0</v>
      </c>
      <c r="L26" s="80">
        <f t="shared" si="3"/>
        <v>0</v>
      </c>
      <c r="M26" s="23">
        <v>152</v>
      </c>
      <c r="N26" s="24">
        <v>0</v>
      </c>
      <c r="O26" s="25">
        <f t="shared" si="4"/>
        <v>152</v>
      </c>
      <c r="P26" s="20">
        <v>0</v>
      </c>
      <c r="Q26" s="21">
        <v>0</v>
      </c>
      <c r="R26" s="80">
        <f t="shared" si="5"/>
        <v>0</v>
      </c>
      <c r="S26" s="80">
        <v>54</v>
      </c>
      <c r="T26" s="80">
        <v>0</v>
      </c>
      <c r="U26" s="22">
        <f t="shared" si="6"/>
        <v>54</v>
      </c>
      <c r="V26" s="28">
        <v>0</v>
      </c>
      <c r="W26" s="19">
        <v>0</v>
      </c>
      <c r="X26" s="19">
        <v>0</v>
      </c>
      <c r="Y26" s="29">
        <f t="shared" si="7"/>
        <v>152</v>
      </c>
      <c r="Z26" s="30">
        <f t="shared" si="8"/>
        <v>54</v>
      </c>
      <c r="AA26" s="31">
        <f t="shared" si="9"/>
        <v>206</v>
      </c>
      <c r="AB26" s="32"/>
      <c r="AC26" s="33">
        <v>55</v>
      </c>
      <c r="AD26" s="32"/>
      <c r="AE26" s="123">
        <f t="shared" si="10"/>
        <v>151</v>
      </c>
      <c r="AF26" s="129">
        <v>7</v>
      </c>
      <c r="AG26" s="134">
        <v>51</v>
      </c>
      <c r="AH26" s="134">
        <v>102</v>
      </c>
      <c r="AI26" s="104">
        <v>4803</v>
      </c>
      <c r="AJ26" s="105">
        <v>0.192</v>
      </c>
      <c r="AK26" s="117">
        <f t="shared" si="11"/>
        <v>922.17600000000004</v>
      </c>
      <c r="AL26" s="105">
        <f t="shared" si="1"/>
        <v>0.16374314664445833</v>
      </c>
    </row>
    <row r="27" spans="2:513" x14ac:dyDescent="0.2">
      <c r="B27" s="16" t="s">
        <v>174</v>
      </c>
      <c r="C27" s="38" t="s">
        <v>175</v>
      </c>
      <c r="D27" s="18" t="s">
        <v>30</v>
      </c>
      <c r="E27" s="19">
        <v>144</v>
      </c>
      <c r="F27" s="19">
        <v>0</v>
      </c>
      <c r="G27" s="20">
        <v>0</v>
      </c>
      <c r="H27" s="21">
        <v>0</v>
      </c>
      <c r="I27" s="80">
        <f t="shared" si="2"/>
        <v>0</v>
      </c>
      <c r="J27" s="80">
        <v>0</v>
      </c>
      <c r="K27" s="81">
        <v>0</v>
      </c>
      <c r="L27" s="80">
        <f t="shared" si="3"/>
        <v>0</v>
      </c>
      <c r="M27" s="23">
        <v>144</v>
      </c>
      <c r="N27" s="24">
        <v>0</v>
      </c>
      <c r="O27" s="25">
        <f t="shared" si="4"/>
        <v>144</v>
      </c>
      <c r="P27" s="20">
        <v>0</v>
      </c>
      <c r="Q27" s="21">
        <v>0</v>
      </c>
      <c r="R27" s="80">
        <f t="shared" si="5"/>
        <v>0</v>
      </c>
      <c r="S27" s="80">
        <v>36</v>
      </c>
      <c r="T27" s="80">
        <v>0</v>
      </c>
      <c r="U27" s="22">
        <f t="shared" si="6"/>
        <v>36</v>
      </c>
      <c r="V27" s="28">
        <v>0</v>
      </c>
      <c r="W27" s="19">
        <v>0</v>
      </c>
      <c r="X27" s="19">
        <v>0</v>
      </c>
      <c r="Y27" s="29">
        <f t="shared" si="7"/>
        <v>144</v>
      </c>
      <c r="Z27" s="30">
        <f t="shared" si="8"/>
        <v>36</v>
      </c>
      <c r="AA27" s="31">
        <f t="shared" si="9"/>
        <v>180</v>
      </c>
      <c r="AB27" s="32"/>
      <c r="AC27" s="33">
        <v>42</v>
      </c>
      <c r="AD27" s="32"/>
      <c r="AE27" s="123">
        <f t="shared" si="10"/>
        <v>138</v>
      </c>
      <c r="AF27" s="129">
        <v>7</v>
      </c>
      <c r="AG27" s="134">
        <v>27</v>
      </c>
      <c r="AH27" s="134">
        <v>57</v>
      </c>
      <c r="AI27" s="104">
        <v>8317</v>
      </c>
      <c r="AJ27" s="105">
        <v>0.23200000000000001</v>
      </c>
      <c r="AK27" s="117">
        <f t="shared" si="11"/>
        <v>1929.5440000000001</v>
      </c>
      <c r="AL27" s="105">
        <f t="shared" si="1"/>
        <v>7.1519488542370627E-2</v>
      </c>
    </row>
    <row r="28" spans="2:513" x14ac:dyDescent="0.2">
      <c r="B28" s="16" t="s">
        <v>176</v>
      </c>
      <c r="C28" s="38" t="s">
        <v>177</v>
      </c>
      <c r="D28" s="18" t="s">
        <v>30</v>
      </c>
      <c r="E28" s="19">
        <v>137</v>
      </c>
      <c r="F28" s="19">
        <v>0</v>
      </c>
      <c r="G28" s="20">
        <v>0</v>
      </c>
      <c r="H28" s="21">
        <v>0</v>
      </c>
      <c r="I28" s="80">
        <f t="shared" si="2"/>
        <v>0</v>
      </c>
      <c r="J28" s="80">
        <v>0</v>
      </c>
      <c r="K28" s="81">
        <v>0</v>
      </c>
      <c r="L28" s="80">
        <f t="shared" si="3"/>
        <v>0</v>
      </c>
      <c r="M28" s="23">
        <v>137</v>
      </c>
      <c r="N28" s="24">
        <v>0</v>
      </c>
      <c r="O28" s="25">
        <f t="shared" si="4"/>
        <v>137</v>
      </c>
      <c r="P28" s="20">
        <v>0</v>
      </c>
      <c r="Q28" s="21">
        <v>0</v>
      </c>
      <c r="R28" s="80">
        <f t="shared" si="5"/>
        <v>0</v>
      </c>
      <c r="S28" s="80">
        <v>47</v>
      </c>
      <c r="T28" s="80">
        <v>0</v>
      </c>
      <c r="U28" s="22">
        <f t="shared" si="6"/>
        <v>47</v>
      </c>
      <c r="V28" s="28">
        <v>0</v>
      </c>
      <c r="W28" s="19">
        <v>0</v>
      </c>
      <c r="X28" s="19">
        <v>0</v>
      </c>
      <c r="Y28" s="29">
        <f t="shared" si="7"/>
        <v>137</v>
      </c>
      <c r="Z28" s="30">
        <f t="shared" si="8"/>
        <v>47</v>
      </c>
      <c r="AA28" s="31">
        <f t="shared" si="9"/>
        <v>184</v>
      </c>
      <c r="AB28" s="32"/>
      <c r="AC28" s="33">
        <v>47</v>
      </c>
      <c r="AD28" s="32"/>
      <c r="AE28" s="123">
        <f t="shared" si="10"/>
        <v>137</v>
      </c>
      <c r="AF28" s="130">
        <v>6</v>
      </c>
      <c r="AG28" s="134">
        <v>37</v>
      </c>
      <c r="AH28" s="134">
        <v>50</v>
      </c>
      <c r="AI28" s="104">
        <v>9385</v>
      </c>
      <c r="AJ28" s="105">
        <v>0.22600000000000001</v>
      </c>
      <c r="AK28" s="117">
        <f t="shared" si="11"/>
        <v>2121.0100000000002</v>
      </c>
      <c r="AL28" s="105">
        <f t="shared" si="1"/>
        <v>6.4591868968085955E-2</v>
      </c>
    </row>
    <row r="29" spans="2:513" x14ac:dyDescent="0.2">
      <c r="B29" s="16" t="s">
        <v>178</v>
      </c>
      <c r="C29" s="17" t="s">
        <v>179</v>
      </c>
      <c r="D29" s="18" t="s">
        <v>30</v>
      </c>
      <c r="E29" s="19">
        <v>177</v>
      </c>
      <c r="F29" s="19">
        <v>0</v>
      </c>
      <c r="G29" s="20">
        <v>0</v>
      </c>
      <c r="H29" s="21">
        <v>0</v>
      </c>
      <c r="I29" s="80">
        <f t="shared" si="2"/>
        <v>0</v>
      </c>
      <c r="J29" s="80">
        <v>0</v>
      </c>
      <c r="K29" s="81">
        <v>0</v>
      </c>
      <c r="L29" s="80">
        <f t="shared" si="3"/>
        <v>0</v>
      </c>
      <c r="M29" s="23">
        <v>177</v>
      </c>
      <c r="N29" s="24">
        <v>0</v>
      </c>
      <c r="O29" s="25">
        <f t="shared" si="4"/>
        <v>177</v>
      </c>
      <c r="P29" s="20">
        <v>0</v>
      </c>
      <c r="Q29" s="21">
        <v>0</v>
      </c>
      <c r="R29" s="80">
        <f t="shared" si="5"/>
        <v>0</v>
      </c>
      <c r="S29" s="80">
        <v>30</v>
      </c>
      <c r="T29" s="80">
        <v>0</v>
      </c>
      <c r="U29" s="22">
        <f t="shared" si="6"/>
        <v>30</v>
      </c>
      <c r="V29" s="28">
        <v>0</v>
      </c>
      <c r="W29" s="19">
        <v>0</v>
      </c>
      <c r="X29" s="19">
        <v>0</v>
      </c>
      <c r="Y29" s="29">
        <f t="shared" si="7"/>
        <v>177</v>
      </c>
      <c r="Z29" s="30">
        <f t="shared" si="8"/>
        <v>30</v>
      </c>
      <c r="AA29" s="31">
        <f t="shared" si="9"/>
        <v>207</v>
      </c>
      <c r="AB29" s="32"/>
      <c r="AC29" s="33">
        <v>36</v>
      </c>
      <c r="AD29" s="32"/>
      <c r="AE29" s="123">
        <f t="shared" si="10"/>
        <v>171</v>
      </c>
      <c r="AF29" s="129">
        <v>10</v>
      </c>
      <c r="AG29" s="134">
        <v>41</v>
      </c>
      <c r="AH29" s="134">
        <v>93</v>
      </c>
      <c r="AI29" s="104">
        <v>5598</v>
      </c>
      <c r="AJ29" s="105">
        <v>0.22700000000000001</v>
      </c>
      <c r="AK29" s="117">
        <f t="shared" si="11"/>
        <v>1270.7460000000001</v>
      </c>
      <c r="AL29" s="105">
        <f t="shared" si="1"/>
        <v>0.13456662464410668</v>
      </c>
    </row>
    <row r="30" spans="2:513" x14ac:dyDescent="0.2">
      <c r="B30" s="16" t="s">
        <v>190</v>
      </c>
      <c r="C30" s="38" t="s">
        <v>191</v>
      </c>
      <c r="D30" s="18" t="s">
        <v>30</v>
      </c>
      <c r="E30" s="19">
        <v>447</v>
      </c>
      <c r="F30" s="19">
        <v>0</v>
      </c>
      <c r="G30" s="20">
        <v>0</v>
      </c>
      <c r="H30" s="21">
        <v>62</v>
      </c>
      <c r="I30" s="80">
        <f t="shared" si="2"/>
        <v>62</v>
      </c>
      <c r="J30" s="80">
        <v>0</v>
      </c>
      <c r="K30" s="81">
        <v>0</v>
      </c>
      <c r="L30" s="80">
        <f t="shared" si="3"/>
        <v>0</v>
      </c>
      <c r="M30" s="23">
        <v>447</v>
      </c>
      <c r="N30" s="24">
        <v>62</v>
      </c>
      <c r="O30" s="25">
        <f t="shared" si="4"/>
        <v>509</v>
      </c>
      <c r="P30" s="20">
        <v>0</v>
      </c>
      <c r="Q30" s="21">
        <v>4380</v>
      </c>
      <c r="R30" s="80">
        <f t="shared" si="5"/>
        <v>4380</v>
      </c>
      <c r="S30" s="80">
        <v>50</v>
      </c>
      <c r="T30" s="80">
        <v>0</v>
      </c>
      <c r="U30" s="22">
        <f t="shared" si="6"/>
        <v>50</v>
      </c>
      <c r="V30" s="28">
        <v>7671</v>
      </c>
      <c r="W30" s="19">
        <v>0</v>
      </c>
      <c r="X30" s="19">
        <v>0</v>
      </c>
      <c r="Y30" s="29">
        <f t="shared" si="7"/>
        <v>447</v>
      </c>
      <c r="Z30" s="30">
        <f t="shared" si="8"/>
        <v>12163</v>
      </c>
      <c r="AA30" s="31">
        <f t="shared" si="9"/>
        <v>12610</v>
      </c>
      <c r="AB30" s="32"/>
      <c r="AC30" s="33">
        <v>122</v>
      </c>
      <c r="AD30" s="32"/>
      <c r="AE30" s="123">
        <f t="shared" si="10"/>
        <v>12488</v>
      </c>
      <c r="AF30" s="129">
        <v>15</v>
      </c>
      <c r="AG30" s="134">
        <v>81</v>
      </c>
      <c r="AH30" s="134">
        <v>105</v>
      </c>
      <c r="AI30" s="104">
        <v>178406</v>
      </c>
      <c r="AJ30" s="105">
        <v>0.24299999999999999</v>
      </c>
      <c r="AK30" s="117">
        <f t="shared" si="11"/>
        <v>43352.657999999996</v>
      </c>
      <c r="AL30" s="105">
        <f t="shared" si="1"/>
        <v>0.28805615563410208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</row>
    <row r="31" spans="2:513" x14ac:dyDescent="0.2">
      <c r="B31" s="16" t="s">
        <v>220</v>
      </c>
      <c r="C31" s="17" t="s">
        <v>221</v>
      </c>
      <c r="D31" s="18" t="s">
        <v>30</v>
      </c>
      <c r="E31" s="19">
        <v>176</v>
      </c>
      <c r="F31" s="19">
        <v>0</v>
      </c>
      <c r="G31" s="20">
        <v>0</v>
      </c>
      <c r="H31" s="21">
        <v>0</v>
      </c>
      <c r="I31" s="80">
        <f t="shared" si="2"/>
        <v>0</v>
      </c>
      <c r="J31" s="80">
        <v>0</v>
      </c>
      <c r="K31" s="81">
        <v>0</v>
      </c>
      <c r="L31" s="80">
        <f t="shared" si="3"/>
        <v>0</v>
      </c>
      <c r="M31" s="23">
        <v>176</v>
      </c>
      <c r="N31" s="24">
        <v>0</v>
      </c>
      <c r="O31" s="25">
        <f t="shared" si="4"/>
        <v>176</v>
      </c>
      <c r="P31" s="20">
        <v>9</v>
      </c>
      <c r="Q31" s="21">
        <v>0</v>
      </c>
      <c r="R31" s="80">
        <f t="shared" si="5"/>
        <v>9</v>
      </c>
      <c r="S31" s="80">
        <v>50</v>
      </c>
      <c r="T31" s="80">
        <v>0</v>
      </c>
      <c r="U31" s="22">
        <f t="shared" si="6"/>
        <v>50</v>
      </c>
      <c r="V31" s="28">
        <v>0</v>
      </c>
      <c r="W31" s="19">
        <v>3</v>
      </c>
      <c r="X31" s="19">
        <v>0</v>
      </c>
      <c r="Y31" s="29">
        <f t="shared" si="7"/>
        <v>188</v>
      </c>
      <c r="Z31" s="30">
        <f t="shared" si="8"/>
        <v>50</v>
      </c>
      <c r="AA31" s="31">
        <f t="shared" si="9"/>
        <v>238</v>
      </c>
      <c r="AB31" s="32"/>
      <c r="AC31" s="33">
        <v>57</v>
      </c>
      <c r="AD31" s="32"/>
      <c r="AE31" s="123">
        <f t="shared" si="10"/>
        <v>181</v>
      </c>
      <c r="AF31" s="129">
        <v>8</v>
      </c>
      <c r="AG31" s="134">
        <v>44</v>
      </c>
      <c r="AH31" s="134">
        <v>38</v>
      </c>
      <c r="AI31" s="104">
        <v>7022</v>
      </c>
      <c r="AJ31" s="105">
        <v>0.25</v>
      </c>
      <c r="AK31" s="117">
        <f t="shared" si="11"/>
        <v>1755.5</v>
      </c>
      <c r="AL31" s="105">
        <f t="shared" si="1"/>
        <v>0.10310452862432355</v>
      </c>
    </row>
    <row r="32" spans="2:513" x14ac:dyDescent="0.2">
      <c r="B32" s="16" t="s">
        <v>240</v>
      </c>
      <c r="C32" s="37" t="s">
        <v>241</v>
      </c>
      <c r="D32" s="18" t="s">
        <v>30</v>
      </c>
      <c r="E32" s="19">
        <v>162</v>
      </c>
      <c r="F32" s="19">
        <v>0</v>
      </c>
      <c r="G32" s="20">
        <v>0</v>
      </c>
      <c r="H32" s="21">
        <v>0</v>
      </c>
      <c r="I32" s="80">
        <f t="shared" si="2"/>
        <v>0</v>
      </c>
      <c r="J32" s="80">
        <v>0</v>
      </c>
      <c r="K32" s="81">
        <v>0</v>
      </c>
      <c r="L32" s="80">
        <f t="shared" si="3"/>
        <v>0</v>
      </c>
      <c r="M32" s="23">
        <v>162</v>
      </c>
      <c r="N32" s="24">
        <v>0</v>
      </c>
      <c r="O32" s="25">
        <f t="shared" si="4"/>
        <v>162</v>
      </c>
      <c r="P32" s="20">
        <v>0</v>
      </c>
      <c r="Q32" s="21">
        <v>2060</v>
      </c>
      <c r="R32" s="80">
        <f t="shared" si="5"/>
        <v>2060</v>
      </c>
      <c r="S32" s="80">
        <v>18</v>
      </c>
      <c r="T32" s="80">
        <v>0</v>
      </c>
      <c r="U32" s="22">
        <f t="shared" si="6"/>
        <v>18</v>
      </c>
      <c r="V32" s="28">
        <v>1960</v>
      </c>
      <c r="W32" s="19">
        <v>0</v>
      </c>
      <c r="X32" s="19">
        <v>0</v>
      </c>
      <c r="Y32" s="29">
        <f t="shared" si="7"/>
        <v>162</v>
      </c>
      <c r="Z32" s="30">
        <f t="shared" si="8"/>
        <v>4038</v>
      </c>
      <c r="AA32" s="31">
        <f t="shared" si="9"/>
        <v>4200</v>
      </c>
      <c r="AB32" s="54"/>
      <c r="AC32" s="33">
        <v>22</v>
      </c>
      <c r="AD32" s="54"/>
      <c r="AE32" s="123">
        <f t="shared" si="10"/>
        <v>4178</v>
      </c>
      <c r="AF32" s="129">
        <v>10</v>
      </c>
      <c r="AG32" s="134">
        <v>61</v>
      </c>
      <c r="AH32" s="134">
        <v>24</v>
      </c>
      <c r="AI32" s="104">
        <v>161636</v>
      </c>
      <c r="AJ32" s="105">
        <v>0.28299999999999997</v>
      </c>
      <c r="AK32" s="117">
        <f t="shared" si="11"/>
        <v>45742.987999999998</v>
      </c>
      <c r="AL32" s="105">
        <f t="shared" si="1"/>
        <v>9.1336403297484645E-2</v>
      </c>
    </row>
    <row r="33" spans="2:521" x14ac:dyDescent="0.2">
      <c r="B33" s="83" t="s">
        <v>244</v>
      </c>
      <c r="C33" s="84" t="s">
        <v>243</v>
      </c>
      <c r="D33" s="85" t="s">
        <v>243</v>
      </c>
      <c r="E33" s="83">
        <f t="shared" ref="E33:AA33" si="12">SUM(E3:E32)</f>
        <v>7106</v>
      </c>
      <c r="F33" s="83">
        <f t="shared" si="12"/>
        <v>25</v>
      </c>
      <c r="G33" s="83">
        <f t="shared" si="12"/>
        <v>2</v>
      </c>
      <c r="H33" s="89">
        <f t="shared" si="12"/>
        <v>707</v>
      </c>
      <c r="I33" s="83">
        <f t="shared" si="12"/>
        <v>709</v>
      </c>
      <c r="J33" s="83">
        <f t="shared" si="12"/>
        <v>2</v>
      </c>
      <c r="K33" s="89">
        <f t="shared" si="12"/>
        <v>0</v>
      </c>
      <c r="L33" s="83">
        <f t="shared" si="12"/>
        <v>2</v>
      </c>
      <c r="M33" s="83">
        <f t="shared" si="12"/>
        <v>7110</v>
      </c>
      <c r="N33" s="89">
        <f t="shared" si="12"/>
        <v>732</v>
      </c>
      <c r="O33" s="90">
        <f t="shared" si="12"/>
        <v>7842</v>
      </c>
      <c r="P33" s="83">
        <f t="shared" si="12"/>
        <v>144</v>
      </c>
      <c r="Q33" s="89">
        <f t="shared" si="12"/>
        <v>21852</v>
      </c>
      <c r="R33" s="83">
        <f t="shared" si="12"/>
        <v>21996</v>
      </c>
      <c r="S33" s="83">
        <f t="shared" si="12"/>
        <v>1362</v>
      </c>
      <c r="T33" s="83">
        <f t="shared" si="12"/>
        <v>314</v>
      </c>
      <c r="U33" s="83">
        <f t="shared" si="12"/>
        <v>1676</v>
      </c>
      <c r="V33" s="89">
        <f t="shared" si="12"/>
        <v>26621</v>
      </c>
      <c r="W33" s="83">
        <f t="shared" si="12"/>
        <v>9</v>
      </c>
      <c r="X33" s="83">
        <f t="shared" si="12"/>
        <v>693</v>
      </c>
      <c r="Y33" s="83">
        <f t="shared" si="12"/>
        <v>7263</v>
      </c>
      <c r="Z33" s="73">
        <f t="shared" si="12"/>
        <v>51574</v>
      </c>
      <c r="AA33" s="73">
        <f t="shared" si="12"/>
        <v>58837</v>
      </c>
      <c r="AB33" s="91"/>
      <c r="AC33" s="73">
        <f>SUM(AC3:AC32)</f>
        <v>3610</v>
      </c>
      <c r="AD33" s="91"/>
      <c r="AE33" s="73">
        <f>SUM(AE3:AE32)</f>
        <v>55227</v>
      </c>
      <c r="AF33" s="133">
        <f>SUM(AF3:AF32)</f>
        <v>276</v>
      </c>
      <c r="AG33" s="133">
        <f>SUM(AG3:AG32)</f>
        <v>2037</v>
      </c>
      <c r="AH33" s="133">
        <f>SUM(AH3:AH32)</f>
        <v>2399</v>
      </c>
      <c r="AI33" s="106">
        <f>SUM(AI3:AI32)</f>
        <v>1572545</v>
      </c>
      <c r="AJ33" s="107">
        <f xml:space="preserve"> AVERAGE(AJ3:AJ32)</f>
        <v>0.23663333333333336</v>
      </c>
      <c r="AK33" s="116">
        <f>SUM(AK3:AK32)</f>
        <v>384041.66999999993</v>
      </c>
      <c r="AL33" s="107">
        <f>AVERAGE(AL3:AL32)</f>
        <v>0.15791334695019515</v>
      </c>
    </row>
    <row r="34" spans="2:521" x14ac:dyDescent="0.2">
      <c r="B34" s="16" t="s">
        <v>34</v>
      </c>
      <c r="C34" s="17" t="s">
        <v>35</v>
      </c>
      <c r="D34" s="18" t="s">
        <v>36</v>
      </c>
      <c r="E34" s="19">
        <v>165</v>
      </c>
      <c r="F34" s="19">
        <v>0</v>
      </c>
      <c r="G34" s="20">
        <v>0</v>
      </c>
      <c r="H34" s="21">
        <v>0</v>
      </c>
      <c r="I34" s="80">
        <f t="shared" ref="I34:I59" si="13">SUM(G34:H34)</f>
        <v>0</v>
      </c>
      <c r="J34" s="80">
        <v>0</v>
      </c>
      <c r="K34" s="81">
        <v>0</v>
      </c>
      <c r="L34" s="80">
        <f t="shared" ref="L34:L59" si="14">SUM(J34:K34)</f>
        <v>0</v>
      </c>
      <c r="M34" s="23">
        <v>165</v>
      </c>
      <c r="N34" s="24">
        <v>0</v>
      </c>
      <c r="O34" s="25">
        <f t="shared" ref="O34:O59" si="15">SUM(M34:N34)</f>
        <v>165</v>
      </c>
      <c r="P34" s="20">
        <v>30</v>
      </c>
      <c r="Q34" s="21">
        <v>430</v>
      </c>
      <c r="R34" s="80">
        <f t="shared" ref="R34:R59" si="16">SUM(P34:Q34)</f>
        <v>460</v>
      </c>
      <c r="S34" s="80">
        <v>41</v>
      </c>
      <c r="T34" s="80">
        <v>68</v>
      </c>
      <c r="U34" s="22">
        <f t="shared" ref="U34:U59" si="17">SUM(S34:T34)</f>
        <v>109</v>
      </c>
      <c r="V34" s="28">
        <v>703</v>
      </c>
      <c r="W34" s="19">
        <v>0</v>
      </c>
      <c r="X34" s="19">
        <v>0</v>
      </c>
      <c r="Y34" s="29">
        <f t="shared" ref="Y34:Y59" si="18">E34+G34+J34+P34+W34</f>
        <v>195</v>
      </c>
      <c r="Z34" s="30">
        <f t="shared" ref="Z34:Z59" si="19">F34+H34+K34+Q34+S34+T34+V34+X34</f>
        <v>1242</v>
      </c>
      <c r="AA34" s="31">
        <f t="shared" ref="AA34:AA59" si="20">SUM(Y34:Z34)</f>
        <v>1437</v>
      </c>
      <c r="AB34" s="32"/>
      <c r="AC34" s="33">
        <v>148</v>
      </c>
      <c r="AD34" s="32"/>
      <c r="AE34" s="123">
        <f t="shared" ref="AE34:AE53" si="21">AA34-AC34</f>
        <v>1289</v>
      </c>
      <c r="AF34" s="129">
        <v>9</v>
      </c>
      <c r="AG34" s="134">
        <v>53</v>
      </c>
      <c r="AH34" s="134">
        <v>66</v>
      </c>
      <c r="AI34" s="104">
        <v>161636</v>
      </c>
      <c r="AJ34" s="105">
        <v>0.28299999999999997</v>
      </c>
      <c r="AK34" s="117">
        <f t="shared" si="11"/>
        <v>45742.987999999998</v>
      </c>
      <c r="AL34" s="105">
        <f t="shared" ref="AL34:AL59" si="22">AE34/AK34</f>
        <v>2.8179182348122955E-2</v>
      </c>
    </row>
    <row r="35" spans="2:521" x14ac:dyDescent="0.2">
      <c r="B35" s="16" t="s">
        <v>64</v>
      </c>
      <c r="C35" s="17" t="s">
        <v>65</v>
      </c>
      <c r="D35" s="18" t="s">
        <v>36</v>
      </c>
      <c r="E35" s="19">
        <v>196</v>
      </c>
      <c r="F35" s="19">
        <v>0</v>
      </c>
      <c r="G35" s="20">
        <v>0</v>
      </c>
      <c r="H35" s="21">
        <v>20</v>
      </c>
      <c r="I35" s="80">
        <f t="shared" si="13"/>
        <v>20</v>
      </c>
      <c r="J35" s="80">
        <v>0</v>
      </c>
      <c r="K35" s="81">
        <v>0</v>
      </c>
      <c r="L35" s="80">
        <f t="shared" si="14"/>
        <v>0</v>
      </c>
      <c r="M35" s="23">
        <v>196</v>
      </c>
      <c r="N35" s="24">
        <v>20</v>
      </c>
      <c r="O35" s="25">
        <f t="shared" si="15"/>
        <v>216</v>
      </c>
      <c r="P35" s="20">
        <v>6</v>
      </c>
      <c r="Q35" s="21">
        <v>373</v>
      </c>
      <c r="R35" s="80">
        <f t="shared" si="16"/>
        <v>379</v>
      </c>
      <c r="S35" s="80">
        <v>26</v>
      </c>
      <c r="T35" s="80">
        <v>0</v>
      </c>
      <c r="U35" s="22">
        <f t="shared" si="17"/>
        <v>26</v>
      </c>
      <c r="V35" s="28">
        <v>1234</v>
      </c>
      <c r="W35" s="19">
        <v>0</v>
      </c>
      <c r="X35" s="19">
        <v>726</v>
      </c>
      <c r="Y35" s="29">
        <f t="shared" si="18"/>
        <v>202</v>
      </c>
      <c r="Z35" s="30">
        <f t="shared" si="19"/>
        <v>2379</v>
      </c>
      <c r="AA35" s="31">
        <f t="shared" si="20"/>
        <v>2581</v>
      </c>
      <c r="AB35" s="32"/>
      <c r="AC35" s="33">
        <v>98</v>
      </c>
      <c r="AD35" s="32"/>
      <c r="AE35" s="123">
        <f t="shared" si="21"/>
        <v>2483</v>
      </c>
      <c r="AF35" s="129">
        <v>9</v>
      </c>
      <c r="AG35" s="134">
        <v>307</v>
      </c>
      <c r="AH35" s="134">
        <v>112</v>
      </c>
      <c r="AI35" s="104">
        <v>29013</v>
      </c>
      <c r="AJ35" s="105">
        <v>0.219</v>
      </c>
      <c r="AK35" s="117">
        <f t="shared" si="11"/>
        <v>6353.8469999999998</v>
      </c>
      <c r="AL35" s="105">
        <f t="shared" si="22"/>
        <v>0.39078687289763198</v>
      </c>
    </row>
    <row r="36" spans="2:521" x14ac:dyDescent="0.2">
      <c r="B36" s="16" t="s">
        <v>82</v>
      </c>
      <c r="C36" s="36" t="s">
        <v>83</v>
      </c>
      <c r="D36" s="18" t="s">
        <v>36</v>
      </c>
      <c r="E36" s="19">
        <v>71</v>
      </c>
      <c r="F36" s="19">
        <v>0</v>
      </c>
      <c r="G36" s="20">
        <v>0</v>
      </c>
      <c r="H36" s="21">
        <v>0</v>
      </c>
      <c r="I36" s="80">
        <f t="shared" si="13"/>
        <v>0</v>
      </c>
      <c r="J36" s="80">
        <v>0</v>
      </c>
      <c r="K36" s="81">
        <v>0</v>
      </c>
      <c r="L36" s="80">
        <f t="shared" si="14"/>
        <v>0</v>
      </c>
      <c r="M36" s="23">
        <v>71</v>
      </c>
      <c r="N36" s="24">
        <v>0</v>
      </c>
      <c r="O36" s="25">
        <f t="shared" si="15"/>
        <v>71</v>
      </c>
      <c r="P36" s="20">
        <v>0</v>
      </c>
      <c r="Q36" s="21">
        <v>0</v>
      </c>
      <c r="R36" s="80">
        <f t="shared" si="16"/>
        <v>0</v>
      </c>
      <c r="S36" s="80">
        <v>8</v>
      </c>
      <c r="T36" s="80">
        <v>0</v>
      </c>
      <c r="U36" s="22">
        <f t="shared" si="17"/>
        <v>8</v>
      </c>
      <c r="V36" s="28">
        <v>0</v>
      </c>
      <c r="W36" s="19">
        <v>0</v>
      </c>
      <c r="X36" s="19">
        <v>0</v>
      </c>
      <c r="Y36" s="29">
        <f t="shared" si="18"/>
        <v>71</v>
      </c>
      <c r="Z36" s="30">
        <f t="shared" si="19"/>
        <v>8</v>
      </c>
      <c r="AA36" s="31">
        <f t="shared" si="20"/>
        <v>79</v>
      </c>
      <c r="AB36" s="32"/>
      <c r="AC36" s="33">
        <v>7</v>
      </c>
      <c r="AD36" s="32"/>
      <c r="AE36" s="123">
        <f t="shared" si="21"/>
        <v>72</v>
      </c>
      <c r="AF36" s="129">
        <v>2</v>
      </c>
      <c r="AG36" s="134">
        <v>8</v>
      </c>
      <c r="AH36" s="134">
        <v>15</v>
      </c>
      <c r="AI36" s="104">
        <v>2727</v>
      </c>
      <c r="AJ36" s="105">
        <v>0.23799999999999999</v>
      </c>
      <c r="AK36" s="117">
        <f t="shared" si="11"/>
        <v>649.02599999999995</v>
      </c>
      <c r="AL36" s="105">
        <f t="shared" si="22"/>
        <v>0.11093546329422858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</row>
    <row r="37" spans="2:521" x14ac:dyDescent="0.2">
      <c r="B37" s="16" t="s">
        <v>84</v>
      </c>
      <c r="C37" s="17" t="s">
        <v>85</v>
      </c>
      <c r="D37" s="18" t="s">
        <v>36</v>
      </c>
      <c r="E37" s="19">
        <v>115</v>
      </c>
      <c r="F37" s="19">
        <v>0</v>
      </c>
      <c r="G37" s="20">
        <v>0</v>
      </c>
      <c r="H37" s="21">
        <v>0</v>
      </c>
      <c r="I37" s="80">
        <f t="shared" si="13"/>
        <v>0</v>
      </c>
      <c r="J37" s="80">
        <v>0</v>
      </c>
      <c r="K37" s="81">
        <v>0</v>
      </c>
      <c r="L37" s="80">
        <f t="shared" si="14"/>
        <v>0</v>
      </c>
      <c r="M37" s="23">
        <v>115</v>
      </c>
      <c r="N37" s="24">
        <v>0</v>
      </c>
      <c r="O37" s="25">
        <f t="shared" si="15"/>
        <v>115</v>
      </c>
      <c r="P37" s="20">
        <v>2</v>
      </c>
      <c r="Q37" s="21">
        <v>17</v>
      </c>
      <c r="R37" s="80">
        <f t="shared" si="16"/>
        <v>19</v>
      </c>
      <c r="S37" s="80">
        <v>5</v>
      </c>
      <c r="T37" s="80">
        <v>15</v>
      </c>
      <c r="U37" s="22">
        <f t="shared" si="17"/>
        <v>20</v>
      </c>
      <c r="V37" s="28">
        <v>0</v>
      </c>
      <c r="W37" s="19">
        <v>0</v>
      </c>
      <c r="X37" s="19">
        <v>0</v>
      </c>
      <c r="Y37" s="29">
        <f t="shared" si="18"/>
        <v>117</v>
      </c>
      <c r="Z37" s="30">
        <f t="shared" si="19"/>
        <v>37</v>
      </c>
      <c r="AA37" s="31">
        <f t="shared" si="20"/>
        <v>154</v>
      </c>
      <c r="AB37" s="32"/>
      <c r="AC37" s="33">
        <v>53</v>
      </c>
      <c r="AD37" s="32"/>
      <c r="AE37" s="123">
        <f t="shared" si="21"/>
        <v>101</v>
      </c>
      <c r="AF37" s="129">
        <v>5</v>
      </c>
      <c r="AG37" s="134">
        <v>24</v>
      </c>
      <c r="AH37" s="134">
        <v>20</v>
      </c>
      <c r="AI37" s="104">
        <v>2794</v>
      </c>
      <c r="AJ37" s="105">
        <v>0.223</v>
      </c>
      <c r="AK37" s="117">
        <f t="shared" si="11"/>
        <v>623.06200000000001</v>
      </c>
      <c r="AL37" s="105">
        <f t="shared" si="22"/>
        <v>0.1621026478905791</v>
      </c>
    </row>
    <row r="38" spans="2:521" x14ac:dyDescent="0.2">
      <c r="B38" s="16" t="s">
        <v>86</v>
      </c>
      <c r="C38" s="17" t="s">
        <v>87</v>
      </c>
      <c r="D38" s="18" t="s">
        <v>36</v>
      </c>
      <c r="E38" s="19">
        <v>61</v>
      </c>
      <c r="F38" s="19">
        <v>0</v>
      </c>
      <c r="G38" s="20">
        <v>0</v>
      </c>
      <c r="H38" s="21">
        <v>0</v>
      </c>
      <c r="I38" s="80">
        <f t="shared" si="13"/>
        <v>0</v>
      </c>
      <c r="J38" s="80">
        <v>0</v>
      </c>
      <c r="K38" s="81">
        <v>0</v>
      </c>
      <c r="L38" s="80">
        <f t="shared" si="14"/>
        <v>0</v>
      </c>
      <c r="M38" s="23">
        <v>61</v>
      </c>
      <c r="N38" s="24">
        <v>0</v>
      </c>
      <c r="O38" s="25">
        <f t="shared" si="15"/>
        <v>61</v>
      </c>
      <c r="P38" s="20">
        <v>0</v>
      </c>
      <c r="Q38" s="21">
        <v>9</v>
      </c>
      <c r="R38" s="80">
        <f t="shared" si="16"/>
        <v>9</v>
      </c>
      <c r="S38" s="80">
        <v>7</v>
      </c>
      <c r="T38" s="80">
        <v>0</v>
      </c>
      <c r="U38" s="22">
        <f t="shared" si="17"/>
        <v>7</v>
      </c>
      <c r="V38" s="28">
        <v>0</v>
      </c>
      <c r="W38" s="19">
        <v>0</v>
      </c>
      <c r="X38" s="19">
        <v>0</v>
      </c>
      <c r="Y38" s="29">
        <f t="shared" si="18"/>
        <v>61</v>
      </c>
      <c r="Z38" s="30">
        <f t="shared" si="19"/>
        <v>16</v>
      </c>
      <c r="AA38" s="31">
        <f t="shared" si="20"/>
        <v>77</v>
      </c>
      <c r="AB38" s="32"/>
      <c r="AC38" s="33">
        <v>7</v>
      </c>
      <c r="AD38" s="32"/>
      <c r="AE38" s="123">
        <f t="shared" si="21"/>
        <v>70</v>
      </c>
      <c r="AF38" s="129">
        <v>5</v>
      </c>
      <c r="AG38" s="134">
        <v>16</v>
      </c>
      <c r="AH38" s="134">
        <v>17</v>
      </c>
      <c r="AI38" s="104">
        <v>2902</v>
      </c>
      <c r="AJ38" s="105">
        <v>0.18</v>
      </c>
      <c r="AK38" s="117">
        <f t="shared" si="11"/>
        <v>522.36</v>
      </c>
      <c r="AL38" s="105">
        <f t="shared" si="22"/>
        <v>0.13400719810092657</v>
      </c>
    </row>
    <row r="39" spans="2:521" x14ac:dyDescent="0.2">
      <c r="B39" s="16" t="s">
        <v>88</v>
      </c>
      <c r="C39" s="17" t="s">
        <v>89</v>
      </c>
      <c r="D39" s="18" t="s">
        <v>36</v>
      </c>
      <c r="E39" s="19">
        <v>86</v>
      </c>
      <c r="F39" s="19">
        <v>0</v>
      </c>
      <c r="G39" s="20">
        <v>0</v>
      </c>
      <c r="H39" s="21">
        <v>0</v>
      </c>
      <c r="I39" s="80">
        <f t="shared" si="13"/>
        <v>0</v>
      </c>
      <c r="J39" s="80">
        <v>0</v>
      </c>
      <c r="K39" s="81">
        <v>0</v>
      </c>
      <c r="L39" s="80">
        <f t="shared" si="14"/>
        <v>0</v>
      </c>
      <c r="M39" s="23">
        <v>86</v>
      </c>
      <c r="N39" s="24">
        <v>0</v>
      </c>
      <c r="O39" s="25">
        <f t="shared" si="15"/>
        <v>86</v>
      </c>
      <c r="P39" s="20">
        <v>0</v>
      </c>
      <c r="Q39" s="21">
        <v>0</v>
      </c>
      <c r="R39" s="80">
        <f t="shared" si="16"/>
        <v>0</v>
      </c>
      <c r="S39" s="80">
        <v>35</v>
      </c>
      <c r="T39" s="80">
        <v>0</v>
      </c>
      <c r="U39" s="22">
        <f t="shared" si="17"/>
        <v>35</v>
      </c>
      <c r="V39" s="28">
        <v>0</v>
      </c>
      <c r="W39" s="19">
        <v>0</v>
      </c>
      <c r="X39" s="19">
        <v>0</v>
      </c>
      <c r="Y39" s="29">
        <f t="shared" si="18"/>
        <v>86</v>
      </c>
      <c r="Z39" s="30">
        <f t="shared" si="19"/>
        <v>35</v>
      </c>
      <c r="AA39" s="31">
        <f t="shared" si="20"/>
        <v>121</v>
      </c>
      <c r="AB39" s="32"/>
      <c r="AC39" s="33">
        <v>35</v>
      </c>
      <c r="AD39" s="32"/>
      <c r="AE39" s="123">
        <f t="shared" si="21"/>
        <v>86</v>
      </c>
      <c r="AF39" s="129">
        <v>3</v>
      </c>
      <c r="AG39" s="134">
        <v>22</v>
      </c>
      <c r="AH39" s="134">
        <v>27</v>
      </c>
      <c r="AI39" s="104">
        <v>2566</v>
      </c>
      <c r="AJ39" s="105">
        <v>0.2</v>
      </c>
      <c r="AK39" s="117">
        <f t="shared" si="11"/>
        <v>513.20000000000005</v>
      </c>
      <c r="AL39" s="105">
        <f t="shared" si="22"/>
        <v>0.16757599376461418</v>
      </c>
    </row>
    <row r="40" spans="2:521" x14ac:dyDescent="0.2">
      <c r="B40" s="16" t="s">
        <v>138</v>
      </c>
      <c r="C40" s="17" t="s">
        <v>139</v>
      </c>
      <c r="D40" s="18" t="s">
        <v>36</v>
      </c>
      <c r="E40" s="19">
        <v>81</v>
      </c>
      <c r="F40" s="19">
        <v>0</v>
      </c>
      <c r="G40" s="20">
        <v>0</v>
      </c>
      <c r="H40" s="21">
        <v>1</v>
      </c>
      <c r="I40" s="80">
        <f t="shared" si="13"/>
        <v>1</v>
      </c>
      <c r="J40" s="80">
        <v>0</v>
      </c>
      <c r="K40" s="81">
        <v>0</v>
      </c>
      <c r="L40" s="80">
        <f t="shared" si="14"/>
        <v>0</v>
      </c>
      <c r="M40" s="23">
        <v>81</v>
      </c>
      <c r="N40" s="24">
        <v>1</v>
      </c>
      <c r="O40" s="25">
        <f t="shared" si="15"/>
        <v>82</v>
      </c>
      <c r="P40" s="20">
        <v>0</v>
      </c>
      <c r="Q40" s="21">
        <v>8</v>
      </c>
      <c r="R40" s="80">
        <f t="shared" si="16"/>
        <v>8</v>
      </c>
      <c r="S40" s="80">
        <v>12</v>
      </c>
      <c r="T40" s="80">
        <v>7</v>
      </c>
      <c r="U40" s="22">
        <f t="shared" si="17"/>
        <v>19</v>
      </c>
      <c r="V40" s="28">
        <v>0</v>
      </c>
      <c r="W40" s="19">
        <v>0</v>
      </c>
      <c r="X40" s="19">
        <v>0</v>
      </c>
      <c r="Y40" s="29">
        <f t="shared" si="18"/>
        <v>81</v>
      </c>
      <c r="Z40" s="30">
        <f t="shared" si="19"/>
        <v>28</v>
      </c>
      <c r="AA40" s="31">
        <f t="shared" si="20"/>
        <v>109</v>
      </c>
      <c r="AB40" s="32"/>
      <c r="AC40" s="33">
        <v>26</v>
      </c>
      <c r="AD40" s="32"/>
      <c r="AE40" s="123">
        <f t="shared" si="21"/>
        <v>83</v>
      </c>
      <c r="AF40" s="129">
        <v>4</v>
      </c>
      <c r="AG40" s="134">
        <v>42</v>
      </c>
      <c r="AH40" s="134">
        <v>6</v>
      </c>
      <c r="AI40" s="104">
        <v>6392</v>
      </c>
      <c r="AJ40" s="105">
        <v>0.18</v>
      </c>
      <c r="AK40" s="117">
        <f t="shared" si="11"/>
        <v>1150.56</v>
      </c>
      <c r="AL40" s="105">
        <f t="shared" si="22"/>
        <v>7.2138784591850927E-2</v>
      </c>
    </row>
    <row r="41" spans="2:521" x14ac:dyDescent="0.2">
      <c r="B41" s="16" t="s">
        <v>140</v>
      </c>
      <c r="C41" s="17" t="s">
        <v>141</v>
      </c>
      <c r="D41" s="18" t="s">
        <v>36</v>
      </c>
      <c r="E41" s="19">
        <v>102</v>
      </c>
      <c r="F41" s="19">
        <v>0</v>
      </c>
      <c r="G41" s="20">
        <v>0</v>
      </c>
      <c r="H41" s="21">
        <v>6</v>
      </c>
      <c r="I41" s="80">
        <f t="shared" si="13"/>
        <v>6</v>
      </c>
      <c r="J41" s="80">
        <v>0</v>
      </c>
      <c r="K41" s="81">
        <v>0</v>
      </c>
      <c r="L41" s="80">
        <f t="shared" si="14"/>
        <v>0</v>
      </c>
      <c r="M41" s="23">
        <v>102</v>
      </c>
      <c r="N41" s="24">
        <v>6</v>
      </c>
      <c r="O41" s="25">
        <f t="shared" si="15"/>
        <v>108</v>
      </c>
      <c r="P41" s="20">
        <v>0</v>
      </c>
      <c r="Q41" s="21">
        <v>56</v>
      </c>
      <c r="R41" s="80">
        <f t="shared" si="16"/>
        <v>56</v>
      </c>
      <c r="S41" s="80">
        <v>19</v>
      </c>
      <c r="T41" s="80">
        <v>52</v>
      </c>
      <c r="U41" s="22">
        <f t="shared" si="17"/>
        <v>71</v>
      </c>
      <c r="V41" s="28">
        <v>0</v>
      </c>
      <c r="W41" s="19">
        <v>0</v>
      </c>
      <c r="X41" s="19">
        <v>0</v>
      </c>
      <c r="Y41" s="29">
        <f t="shared" si="18"/>
        <v>102</v>
      </c>
      <c r="Z41" s="30">
        <f t="shared" si="19"/>
        <v>133</v>
      </c>
      <c r="AA41" s="31">
        <f t="shared" si="20"/>
        <v>235</v>
      </c>
      <c r="AB41" s="32"/>
      <c r="AC41" s="33">
        <v>81</v>
      </c>
      <c r="AD41" s="32"/>
      <c r="AE41" s="123">
        <f t="shared" si="21"/>
        <v>154</v>
      </c>
      <c r="AF41" s="129">
        <v>7</v>
      </c>
      <c r="AG41" s="134">
        <v>45</v>
      </c>
      <c r="AH41" s="134">
        <v>25</v>
      </c>
      <c r="AI41" s="104">
        <v>6956</v>
      </c>
      <c r="AJ41" s="105">
        <v>0.216</v>
      </c>
      <c r="AK41" s="117">
        <f t="shared" si="11"/>
        <v>1502.4960000000001</v>
      </c>
      <c r="AL41" s="105">
        <f t="shared" si="22"/>
        <v>0.102496113134411</v>
      </c>
    </row>
    <row r="42" spans="2:521" x14ac:dyDescent="0.2">
      <c r="B42" s="16" t="s">
        <v>146</v>
      </c>
      <c r="C42" s="17" t="s">
        <v>147</v>
      </c>
      <c r="D42" s="18" t="s">
        <v>36</v>
      </c>
      <c r="E42" s="19">
        <v>133</v>
      </c>
      <c r="F42" s="19">
        <v>0</v>
      </c>
      <c r="G42" s="20">
        <v>0</v>
      </c>
      <c r="H42" s="21">
        <v>0</v>
      </c>
      <c r="I42" s="80">
        <f t="shared" si="13"/>
        <v>0</v>
      </c>
      <c r="J42" s="80">
        <v>0</v>
      </c>
      <c r="K42" s="81">
        <v>0</v>
      </c>
      <c r="L42" s="80">
        <f t="shared" si="14"/>
        <v>0</v>
      </c>
      <c r="M42" s="23">
        <v>133</v>
      </c>
      <c r="N42" s="24">
        <v>0</v>
      </c>
      <c r="O42" s="25">
        <f t="shared" si="15"/>
        <v>133</v>
      </c>
      <c r="P42" s="20">
        <v>14</v>
      </c>
      <c r="Q42" s="21">
        <v>16</v>
      </c>
      <c r="R42" s="80">
        <f t="shared" si="16"/>
        <v>30</v>
      </c>
      <c r="S42" s="80">
        <v>29</v>
      </c>
      <c r="T42" s="80">
        <v>37</v>
      </c>
      <c r="U42" s="22">
        <f t="shared" si="17"/>
        <v>66</v>
      </c>
      <c r="V42" s="28">
        <v>0</v>
      </c>
      <c r="W42" s="19">
        <v>0</v>
      </c>
      <c r="X42" s="19">
        <v>0</v>
      </c>
      <c r="Y42" s="29">
        <f t="shared" si="18"/>
        <v>147</v>
      </c>
      <c r="Z42" s="30">
        <f t="shared" si="19"/>
        <v>82</v>
      </c>
      <c r="AA42" s="31">
        <f t="shared" si="20"/>
        <v>229</v>
      </c>
      <c r="AB42" s="32"/>
      <c r="AC42" s="33">
        <v>55</v>
      </c>
      <c r="AD42" s="32"/>
      <c r="AE42" s="123">
        <f t="shared" si="21"/>
        <v>174</v>
      </c>
      <c r="AF42" s="129">
        <v>6</v>
      </c>
      <c r="AG42" s="134">
        <v>38</v>
      </c>
      <c r="AH42" s="134">
        <v>54</v>
      </c>
      <c r="AI42" s="104">
        <v>5533</v>
      </c>
      <c r="AJ42" s="105">
        <v>0.23499999999999999</v>
      </c>
      <c r="AK42" s="117">
        <f t="shared" si="11"/>
        <v>1300.2549999999999</v>
      </c>
      <c r="AL42" s="105">
        <f t="shared" si="22"/>
        <v>0.13381990455718304</v>
      </c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</row>
    <row r="43" spans="2:521" x14ac:dyDescent="0.2">
      <c r="B43" s="16" t="s">
        <v>148</v>
      </c>
      <c r="C43" s="17" t="s">
        <v>149</v>
      </c>
      <c r="D43" s="18" t="s">
        <v>36</v>
      </c>
      <c r="E43" s="19">
        <v>141</v>
      </c>
      <c r="F43" s="19">
        <v>0</v>
      </c>
      <c r="G43" s="20">
        <v>0</v>
      </c>
      <c r="H43" s="21">
        <v>0</v>
      </c>
      <c r="I43" s="80">
        <f t="shared" si="13"/>
        <v>0</v>
      </c>
      <c r="J43" s="80">
        <v>0</v>
      </c>
      <c r="K43" s="81">
        <v>0</v>
      </c>
      <c r="L43" s="80">
        <f t="shared" si="14"/>
        <v>0</v>
      </c>
      <c r="M43" s="23">
        <v>141</v>
      </c>
      <c r="N43" s="24">
        <v>0</v>
      </c>
      <c r="O43" s="25">
        <f t="shared" si="15"/>
        <v>141</v>
      </c>
      <c r="P43" s="20">
        <v>0</v>
      </c>
      <c r="Q43" s="21">
        <v>127</v>
      </c>
      <c r="R43" s="80">
        <f t="shared" si="16"/>
        <v>127</v>
      </c>
      <c r="S43" s="80">
        <v>31</v>
      </c>
      <c r="T43" s="80">
        <v>19</v>
      </c>
      <c r="U43" s="22">
        <f t="shared" si="17"/>
        <v>50</v>
      </c>
      <c r="V43" s="28">
        <v>0</v>
      </c>
      <c r="W43" s="19">
        <v>0</v>
      </c>
      <c r="X43" s="19">
        <v>0</v>
      </c>
      <c r="Y43" s="29">
        <f t="shared" si="18"/>
        <v>141</v>
      </c>
      <c r="Z43" s="30">
        <f t="shared" si="19"/>
        <v>177</v>
      </c>
      <c r="AA43" s="31">
        <f t="shared" si="20"/>
        <v>318</v>
      </c>
      <c r="AB43" s="32"/>
      <c r="AC43" s="33">
        <v>72</v>
      </c>
      <c r="AD43" s="32"/>
      <c r="AE43" s="123">
        <f t="shared" si="21"/>
        <v>246</v>
      </c>
      <c r="AF43" s="129">
        <v>6</v>
      </c>
      <c r="AG43" s="134">
        <v>23</v>
      </c>
      <c r="AH43" s="134">
        <v>74</v>
      </c>
      <c r="AI43" s="104">
        <v>5155</v>
      </c>
      <c r="AJ43" s="105">
        <v>0.23300000000000001</v>
      </c>
      <c r="AK43" s="117">
        <f t="shared" si="11"/>
        <v>1201.115</v>
      </c>
      <c r="AL43" s="105">
        <f t="shared" si="22"/>
        <v>0.20480969765592802</v>
      </c>
    </row>
    <row r="44" spans="2:521" x14ac:dyDescent="0.2">
      <c r="B44" s="16" t="s">
        <v>150</v>
      </c>
      <c r="C44" s="17" t="s">
        <v>151</v>
      </c>
      <c r="D44" s="18" t="s">
        <v>36</v>
      </c>
      <c r="E44" s="19">
        <v>109</v>
      </c>
      <c r="F44" s="19">
        <v>0</v>
      </c>
      <c r="G44" s="20">
        <v>0</v>
      </c>
      <c r="H44" s="21">
        <v>0</v>
      </c>
      <c r="I44" s="80">
        <f t="shared" si="13"/>
        <v>0</v>
      </c>
      <c r="J44" s="80">
        <v>0</v>
      </c>
      <c r="K44" s="81">
        <v>0</v>
      </c>
      <c r="L44" s="80">
        <f t="shared" si="14"/>
        <v>0</v>
      </c>
      <c r="M44" s="23">
        <v>109</v>
      </c>
      <c r="N44" s="24">
        <v>0</v>
      </c>
      <c r="O44" s="25">
        <f t="shared" si="15"/>
        <v>109</v>
      </c>
      <c r="P44" s="20">
        <v>0</v>
      </c>
      <c r="Q44" s="21">
        <v>0</v>
      </c>
      <c r="R44" s="80">
        <f t="shared" si="16"/>
        <v>0</v>
      </c>
      <c r="S44" s="80">
        <v>3</v>
      </c>
      <c r="T44" s="80">
        <v>0</v>
      </c>
      <c r="U44" s="22">
        <f t="shared" si="17"/>
        <v>3</v>
      </c>
      <c r="V44" s="28">
        <v>0</v>
      </c>
      <c r="W44" s="19">
        <v>0</v>
      </c>
      <c r="X44" s="19">
        <v>0</v>
      </c>
      <c r="Y44" s="29">
        <f t="shared" si="18"/>
        <v>109</v>
      </c>
      <c r="Z44" s="30">
        <f t="shared" si="19"/>
        <v>3</v>
      </c>
      <c r="AA44" s="31">
        <f t="shared" si="20"/>
        <v>112</v>
      </c>
      <c r="AB44" s="32"/>
      <c r="AC44" s="33">
        <v>3</v>
      </c>
      <c r="AD44" s="32"/>
      <c r="AE44" s="123">
        <f t="shared" si="21"/>
        <v>109</v>
      </c>
      <c r="AF44" s="129">
        <v>5</v>
      </c>
      <c r="AG44" s="134">
        <v>9</v>
      </c>
      <c r="AH44" s="134">
        <v>34</v>
      </c>
      <c r="AI44" s="104">
        <v>6284</v>
      </c>
      <c r="AJ44" s="105">
        <v>0.218</v>
      </c>
      <c r="AK44" s="117">
        <f t="shared" si="11"/>
        <v>1369.912</v>
      </c>
      <c r="AL44" s="105">
        <f t="shared" si="22"/>
        <v>7.9567154678548691E-2</v>
      </c>
    </row>
    <row r="45" spans="2:521" x14ac:dyDescent="0.2">
      <c r="B45" s="16" t="s">
        <v>152</v>
      </c>
      <c r="C45" s="17" t="s">
        <v>153</v>
      </c>
      <c r="D45" s="18" t="s">
        <v>36</v>
      </c>
      <c r="E45" s="19">
        <v>75</v>
      </c>
      <c r="F45" s="19">
        <v>0</v>
      </c>
      <c r="G45" s="20">
        <v>0</v>
      </c>
      <c r="H45" s="21">
        <v>0</v>
      </c>
      <c r="I45" s="80">
        <f t="shared" si="13"/>
        <v>0</v>
      </c>
      <c r="J45" s="80">
        <v>0</v>
      </c>
      <c r="K45" s="81">
        <v>0</v>
      </c>
      <c r="L45" s="80">
        <f t="shared" si="14"/>
        <v>0</v>
      </c>
      <c r="M45" s="23">
        <v>75</v>
      </c>
      <c r="N45" s="24">
        <v>0</v>
      </c>
      <c r="O45" s="25">
        <f t="shared" si="15"/>
        <v>75</v>
      </c>
      <c r="P45" s="20">
        <v>0</v>
      </c>
      <c r="Q45" s="21">
        <v>0</v>
      </c>
      <c r="R45" s="80">
        <f t="shared" si="16"/>
        <v>0</v>
      </c>
      <c r="S45" s="80">
        <v>18</v>
      </c>
      <c r="T45" s="80">
        <v>29</v>
      </c>
      <c r="U45" s="22">
        <f t="shared" si="17"/>
        <v>47</v>
      </c>
      <c r="V45" s="28">
        <v>28</v>
      </c>
      <c r="W45" s="19">
        <v>0</v>
      </c>
      <c r="X45" s="19">
        <v>0</v>
      </c>
      <c r="Y45" s="29">
        <f t="shared" si="18"/>
        <v>75</v>
      </c>
      <c r="Z45" s="30">
        <f t="shared" si="19"/>
        <v>75</v>
      </c>
      <c r="AA45" s="31">
        <f t="shared" si="20"/>
        <v>150</v>
      </c>
      <c r="AB45" s="32"/>
      <c r="AC45" s="33">
        <v>21</v>
      </c>
      <c r="AD45" s="32"/>
      <c r="AE45" s="123">
        <f t="shared" si="21"/>
        <v>129</v>
      </c>
      <c r="AF45" s="129">
        <v>3</v>
      </c>
      <c r="AG45" s="134">
        <v>16</v>
      </c>
      <c r="AH45" s="134">
        <v>32</v>
      </c>
      <c r="AI45" s="104">
        <v>3167</v>
      </c>
      <c r="AJ45" s="105">
        <v>0.24299999999999999</v>
      </c>
      <c r="AK45" s="117">
        <f t="shared" si="11"/>
        <v>769.58100000000002</v>
      </c>
      <c r="AL45" s="105">
        <f t="shared" si="22"/>
        <v>0.1676236809380689</v>
      </c>
    </row>
    <row r="46" spans="2:521" x14ac:dyDescent="0.2">
      <c r="B46" s="16" t="s">
        <v>154</v>
      </c>
      <c r="C46" s="38" t="s">
        <v>155</v>
      </c>
      <c r="D46" s="18" t="s">
        <v>36</v>
      </c>
      <c r="E46" s="19">
        <v>41</v>
      </c>
      <c r="F46" s="19">
        <v>0</v>
      </c>
      <c r="G46" s="20">
        <v>0</v>
      </c>
      <c r="H46" s="21">
        <v>44</v>
      </c>
      <c r="I46" s="80">
        <f t="shared" si="13"/>
        <v>44</v>
      </c>
      <c r="J46" s="80">
        <v>0</v>
      </c>
      <c r="K46" s="81">
        <v>0</v>
      </c>
      <c r="L46" s="80">
        <f t="shared" si="14"/>
        <v>0</v>
      </c>
      <c r="M46" s="23">
        <v>41</v>
      </c>
      <c r="N46" s="24">
        <v>44</v>
      </c>
      <c r="O46" s="25">
        <f t="shared" si="15"/>
        <v>85</v>
      </c>
      <c r="P46" s="20">
        <v>0</v>
      </c>
      <c r="Q46" s="21">
        <v>27</v>
      </c>
      <c r="R46" s="80">
        <f t="shared" si="16"/>
        <v>27</v>
      </c>
      <c r="S46" s="80">
        <v>13</v>
      </c>
      <c r="T46" s="80">
        <v>28</v>
      </c>
      <c r="U46" s="22">
        <f t="shared" si="17"/>
        <v>41</v>
      </c>
      <c r="V46" s="28">
        <v>63</v>
      </c>
      <c r="W46" s="19">
        <v>0</v>
      </c>
      <c r="X46" s="19">
        <v>0</v>
      </c>
      <c r="Y46" s="29">
        <f t="shared" si="18"/>
        <v>41</v>
      </c>
      <c r="Z46" s="30">
        <f t="shared" si="19"/>
        <v>175</v>
      </c>
      <c r="AA46" s="31">
        <f t="shared" si="20"/>
        <v>216</v>
      </c>
      <c r="AB46" s="32"/>
      <c r="AC46" s="33">
        <v>33</v>
      </c>
      <c r="AD46" s="32"/>
      <c r="AE46" s="123">
        <f t="shared" si="21"/>
        <v>183</v>
      </c>
      <c r="AF46" s="129">
        <v>4</v>
      </c>
      <c r="AG46" s="134">
        <v>42</v>
      </c>
      <c r="AH46" s="134">
        <v>22</v>
      </c>
      <c r="AI46" s="104">
        <v>3043</v>
      </c>
      <c r="AJ46" s="105">
        <v>0.19500000000000001</v>
      </c>
      <c r="AK46" s="117">
        <f t="shared" si="11"/>
        <v>593.38499999999999</v>
      </c>
      <c r="AL46" s="105">
        <f t="shared" si="22"/>
        <v>0.30840011122626965</v>
      </c>
    </row>
    <row r="47" spans="2:521" x14ac:dyDescent="0.2">
      <c r="B47" s="16" t="s">
        <v>156</v>
      </c>
      <c r="C47" s="37" t="s">
        <v>157</v>
      </c>
      <c r="D47" s="18" t="s">
        <v>36</v>
      </c>
      <c r="E47" s="19">
        <v>79</v>
      </c>
      <c r="F47" s="19">
        <v>0</v>
      </c>
      <c r="G47" s="20">
        <v>0</v>
      </c>
      <c r="H47" s="21">
        <v>0</v>
      </c>
      <c r="I47" s="80">
        <f t="shared" si="13"/>
        <v>0</v>
      </c>
      <c r="J47" s="80">
        <v>0</v>
      </c>
      <c r="K47" s="81">
        <v>0</v>
      </c>
      <c r="L47" s="80">
        <f t="shared" si="14"/>
        <v>0</v>
      </c>
      <c r="M47" s="23">
        <v>79</v>
      </c>
      <c r="N47" s="24">
        <v>0</v>
      </c>
      <c r="O47" s="25">
        <f t="shared" si="15"/>
        <v>79</v>
      </c>
      <c r="P47" s="20">
        <v>0</v>
      </c>
      <c r="Q47" s="21">
        <v>162</v>
      </c>
      <c r="R47" s="80">
        <f t="shared" si="16"/>
        <v>162</v>
      </c>
      <c r="S47" s="80">
        <v>18</v>
      </c>
      <c r="T47" s="80">
        <v>23</v>
      </c>
      <c r="U47" s="22">
        <f t="shared" si="17"/>
        <v>41</v>
      </c>
      <c r="V47" s="28">
        <v>50</v>
      </c>
      <c r="W47" s="19">
        <v>0</v>
      </c>
      <c r="X47" s="19">
        <v>60</v>
      </c>
      <c r="Y47" s="29">
        <f t="shared" si="18"/>
        <v>79</v>
      </c>
      <c r="Z47" s="30">
        <f t="shared" si="19"/>
        <v>313</v>
      </c>
      <c r="AA47" s="31">
        <f t="shared" si="20"/>
        <v>392</v>
      </c>
      <c r="AB47" s="32"/>
      <c r="AC47" s="33">
        <v>47</v>
      </c>
      <c r="AD47" s="32"/>
      <c r="AE47" s="123">
        <f t="shared" si="21"/>
        <v>345</v>
      </c>
      <c r="AF47" s="129">
        <v>4</v>
      </c>
      <c r="AG47" s="134">
        <v>39</v>
      </c>
      <c r="AH47" s="134">
        <v>46</v>
      </c>
      <c r="AI47" s="104">
        <v>3756</v>
      </c>
      <c r="AJ47" s="105">
        <v>0.20499999999999999</v>
      </c>
      <c r="AK47" s="117">
        <f t="shared" si="11"/>
        <v>769.9799999999999</v>
      </c>
      <c r="AL47" s="105">
        <f t="shared" si="22"/>
        <v>0.44806358606717062</v>
      </c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</row>
    <row r="48" spans="2:521" x14ac:dyDescent="0.2">
      <c r="B48" s="16" t="s">
        <v>158</v>
      </c>
      <c r="C48" s="38" t="s">
        <v>159</v>
      </c>
      <c r="D48" s="18" t="s">
        <v>36</v>
      </c>
      <c r="E48" s="19">
        <v>109</v>
      </c>
      <c r="F48" s="19">
        <v>0</v>
      </c>
      <c r="G48" s="20">
        <v>0</v>
      </c>
      <c r="H48" s="21">
        <v>0</v>
      </c>
      <c r="I48" s="80">
        <f t="shared" si="13"/>
        <v>0</v>
      </c>
      <c r="J48" s="80">
        <v>0</v>
      </c>
      <c r="K48" s="81">
        <v>0</v>
      </c>
      <c r="L48" s="80">
        <f t="shared" si="14"/>
        <v>0</v>
      </c>
      <c r="M48" s="23">
        <v>109</v>
      </c>
      <c r="N48" s="24">
        <v>0</v>
      </c>
      <c r="O48" s="25">
        <f t="shared" si="15"/>
        <v>109</v>
      </c>
      <c r="P48" s="20">
        <v>0</v>
      </c>
      <c r="Q48" s="21">
        <v>184</v>
      </c>
      <c r="R48" s="80">
        <f t="shared" si="16"/>
        <v>184</v>
      </c>
      <c r="S48" s="80">
        <v>26</v>
      </c>
      <c r="T48" s="80">
        <v>54</v>
      </c>
      <c r="U48" s="22">
        <f t="shared" si="17"/>
        <v>80</v>
      </c>
      <c r="V48" s="28">
        <v>140</v>
      </c>
      <c r="W48" s="19">
        <v>0</v>
      </c>
      <c r="X48" s="19">
        <v>0</v>
      </c>
      <c r="Y48" s="29">
        <f t="shared" si="18"/>
        <v>109</v>
      </c>
      <c r="Z48" s="30">
        <f t="shared" si="19"/>
        <v>404</v>
      </c>
      <c r="AA48" s="31">
        <f t="shared" si="20"/>
        <v>513</v>
      </c>
      <c r="AB48" s="32"/>
      <c r="AC48" s="33">
        <v>71</v>
      </c>
      <c r="AD48" s="32"/>
      <c r="AE48" s="123">
        <f t="shared" si="21"/>
        <v>442</v>
      </c>
      <c r="AF48" s="129">
        <v>3</v>
      </c>
      <c r="AG48" s="134">
        <v>40</v>
      </c>
      <c r="AH48" s="134">
        <v>32</v>
      </c>
      <c r="AI48" s="104">
        <v>3769</v>
      </c>
      <c r="AJ48" s="105">
        <v>0.19800000000000001</v>
      </c>
      <c r="AK48" s="117">
        <f t="shared" si="11"/>
        <v>746.26200000000006</v>
      </c>
      <c r="AL48" s="105">
        <f t="shared" si="22"/>
        <v>0.59228528318472595</v>
      </c>
    </row>
    <row r="49" spans="2:521" x14ac:dyDescent="0.2">
      <c r="B49" s="16" t="s">
        <v>164</v>
      </c>
      <c r="C49" s="38" t="s">
        <v>165</v>
      </c>
      <c r="D49" s="18" t="s">
        <v>36</v>
      </c>
      <c r="E49" s="19">
        <v>114</v>
      </c>
      <c r="F49" s="19">
        <v>0</v>
      </c>
      <c r="G49" s="20">
        <v>0</v>
      </c>
      <c r="H49" s="21">
        <v>0</v>
      </c>
      <c r="I49" s="80">
        <f t="shared" si="13"/>
        <v>0</v>
      </c>
      <c r="J49" s="80">
        <v>0</v>
      </c>
      <c r="K49" s="81">
        <v>0</v>
      </c>
      <c r="L49" s="80">
        <f t="shared" si="14"/>
        <v>0</v>
      </c>
      <c r="M49" s="23">
        <v>114</v>
      </c>
      <c r="N49" s="24">
        <v>0</v>
      </c>
      <c r="O49" s="25">
        <f t="shared" si="15"/>
        <v>114</v>
      </c>
      <c r="P49" s="20">
        <v>8</v>
      </c>
      <c r="Q49" s="21">
        <v>0</v>
      </c>
      <c r="R49" s="80">
        <f t="shared" si="16"/>
        <v>8</v>
      </c>
      <c r="S49" s="80">
        <v>28</v>
      </c>
      <c r="T49" s="80">
        <v>0</v>
      </c>
      <c r="U49" s="22">
        <f t="shared" si="17"/>
        <v>28</v>
      </c>
      <c r="V49" s="28">
        <v>0</v>
      </c>
      <c r="W49" s="19">
        <v>7</v>
      </c>
      <c r="X49" s="19">
        <v>0</v>
      </c>
      <c r="Y49" s="29">
        <f t="shared" si="18"/>
        <v>129</v>
      </c>
      <c r="Z49" s="30">
        <f t="shared" si="19"/>
        <v>28</v>
      </c>
      <c r="AA49" s="31">
        <f t="shared" si="20"/>
        <v>157</v>
      </c>
      <c r="AB49" s="32"/>
      <c r="AC49" s="33">
        <v>47</v>
      </c>
      <c r="AD49" s="32"/>
      <c r="AE49" s="123">
        <f t="shared" si="21"/>
        <v>110</v>
      </c>
      <c r="AF49" s="129">
        <v>4</v>
      </c>
      <c r="AG49" s="134">
        <v>8</v>
      </c>
      <c r="AH49" s="134">
        <v>25</v>
      </c>
      <c r="AI49" s="104">
        <v>2584</v>
      </c>
      <c r="AJ49" s="105">
        <v>0.19800000000000001</v>
      </c>
      <c r="AK49" s="117">
        <f t="shared" si="11"/>
        <v>511.63200000000001</v>
      </c>
      <c r="AL49" s="105">
        <f t="shared" si="22"/>
        <v>0.2149982800137599</v>
      </c>
    </row>
    <row r="50" spans="2:521" x14ac:dyDescent="0.2">
      <c r="B50" s="16" t="s">
        <v>206</v>
      </c>
      <c r="C50" s="38" t="s">
        <v>207</v>
      </c>
      <c r="D50" s="18" t="s">
        <v>36</v>
      </c>
      <c r="E50" s="19">
        <v>179</v>
      </c>
      <c r="F50" s="19">
        <v>0</v>
      </c>
      <c r="G50" s="20">
        <v>0</v>
      </c>
      <c r="H50" s="21">
        <v>0</v>
      </c>
      <c r="I50" s="80">
        <f t="shared" si="13"/>
        <v>0</v>
      </c>
      <c r="J50" s="80">
        <v>0</v>
      </c>
      <c r="K50" s="81">
        <v>0</v>
      </c>
      <c r="L50" s="80">
        <f t="shared" si="14"/>
        <v>0</v>
      </c>
      <c r="M50" s="23">
        <v>179</v>
      </c>
      <c r="N50" s="24">
        <v>0</v>
      </c>
      <c r="O50" s="25">
        <f t="shared" si="15"/>
        <v>179</v>
      </c>
      <c r="P50" s="20">
        <v>18</v>
      </c>
      <c r="Q50" s="21">
        <v>226</v>
      </c>
      <c r="R50" s="80">
        <f t="shared" si="16"/>
        <v>244</v>
      </c>
      <c r="S50" s="80">
        <v>17</v>
      </c>
      <c r="T50" s="80">
        <v>187</v>
      </c>
      <c r="U50" s="22">
        <f t="shared" si="17"/>
        <v>204</v>
      </c>
      <c r="V50" s="28">
        <v>285</v>
      </c>
      <c r="W50" s="19">
        <v>0</v>
      </c>
      <c r="X50" s="19">
        <v>0</v>
      </c>
      <c r="Y50" s="29">
        <f t="shared" si="18"/>
        <v>197</v>
      </c>
      <c r="Z50" s="30">
        <f t="shared" si="19"/>
        <v>715</v>
      </c>
      <c r="AA50" s="31">
        <f t="shared" si="20"/>
        <v>912</v>
      </c>
      <c r="AB50" s="32"/>
      <c r="AC50" s="33">
        <v>259</v>
      </c>
      <c r="AD50" s="32"/>
      <c r="AE50" s="123">
        <f t="shared" si="21"/>
        <v>653</v>
      </c>
      <c r="AF50" s="130">
        <v>6</v>
      </c>
      <c r="AG50" s="134">
        <v>113</v>
      </c>
      <c r="AH50" s="134">
        <v>141</v>
      </c>
      <c r="AI50" s="104">
        <v>6110</v>
      </c>
      <c r="AJ50" s="105">
        <v>0.23799999999999999</v>
      </c>
      <c r="AK50" s="117">
        <f t="shared" si="11"/>
        <v>1454.1799999999998</v>
      </c>
      <c r="AL50" s="105">
        <f t="shared" si="22"/>
        <v>0.44905032389387839</v>
      </c>
    </row>
    <row r="51" spans="2:521" x14ac:dyDescent="0.2">
      <c r="B51" s="16" t="s">
        <v>208</v>
      </c>
      <c r="C51" s="38" t="s">
        <v>209</v>
      </c>
      <c r="D51" s="18" t="s">
        <v>36</v>
      </c>
      <c r="E51" s="19">
        <v>55</v>
      </c>
      <c r="F51" s="19">
        <v>0</v>
      </c>
      <c r="G51" s="20">
        <v>0</v>
      </c>
      <c r="H51" s="21">
        <v>0</v>
      </c>
      <c r="I51" s="80">
        <f t="shared" si="13"/>
        <v>0</v>
      </c>
      <c r="J51" s="80">
        <v>0</v>
      </c>
      <c r="K51" s="81">
        <v>0</v>
      </c>
      <c r="L51" s="80">
        <f t="shared" si="14"/>
        <v>0</v>
      </c>
      <c r="M51" s="23">
        <v>55</v>
      </c>
      <c r="N51" s="24">
        <v>0</v>
      </c>
      <c r="O51" s="25">
        <f t="shared" si="15"/>
        <v>55</v>
      </c>
      <c r="P51" s="20">
        <v>0</v>
      </c>
      <c r="Q51" s="21">
        <v>0</v>
      </c>
      <c r="R51" s="80">
        <f t="shared" si="16"/>
        <v>0</v>
      </c>
      <c r="S51" s="80">
        <v>7</v>
      </c>
      <c r="T51" s="80">
        <v>48</v>
      </c>
      <c r="U51" s="22">
        <f t="shared" si="17"/>
        <v>55</v>
      </c>
      <c r="V51" s="28">
        <v>0</v>
      </c>
      <c r="W51" s="19">
        <v>0</v>
      </c>
      <c r="X51" s="19">
        <v>0</v>
      </c>
      <c r="Y51" s="29">
        <f t="shared" si="18"/>
        <v>55</v>
      </c>
      <c r="Z51" s="30">
        <f t="shared" si="19"/>
        <v>55</v>
      </c>
      <c r="AA51" s="31">
        <f t="shared" si="20"/>
        <v>110</v>
      </c>
      <c r="AB51" s="32"/>
      <c r="AC51" s="33">
        <v>0</v>
      </c>
      <c r="AD51" s="32"/>
      <c r="AE51" s="123">
        <f t="shared" si="21"/>
        <v>110</v>
      </c>
      <c r="AF51" s="129">
        <v>3</v>
      </c>
      <c r="AG51" s="134">
        <v>8</v>
      </c>
      <c r="AH51" s="134">
        <v>32</v>
      </c>
      <c r="AI51" s="104">
        <v>1506</v>
      </c>
      <c r="AJ51" s="105">
        <v>0.246</v>
      </c>
      <c r="AK51" s="117">
        <f t="shared" si="11"/>
        <v>370.476</v>
      </c>
      <c r="AL51" s="105">
        <f t="shared" si="22"/>
        <v>0.29691531975080709</v>
      </c>
    </row>
    <row r="52" spans="2:521" x14ac:dyDescent="0.2">
      <c r="B52" s="16" t="s">
        <v>210</v>
      </c>
      <c r="C52" s="38" t="s">
        <v>211</v>
      </c>
      <c r="D52" s="18" t="s">
        <v>36</v>
      </c>
      <c r="E52" s="19">
        <v>78</v>
      </c>
      <c r="F52" s="19">
        <v>0</v>
      </c>
      <c r="G52" s="20">
        <v>0</v>
      </c>
      <c r="H52" s="21">
        <v>0</v>
      </c>
      <c r="I52" s="80">
        <f t="shared" si="13"/>
        <v>0</v>
      </c>
      <c r="J52" s="80">
        <v>0</v>
      </c>
      <c r="K52" s="81">
        <v>0</v>
      </c>
      <c r="L52" s="80">
        <f t="shared" si="14"/>
        <v>0</v>
      </c>
      <c r="M52" s="23">
        <v>78</v>
      </c>
      <c r="N52" s="24">
        <v>0</v>
      </c>
      <c r="O52" s="25">
        <f t="shared" si="15"/>
        <v>78</v>
      </c>
      <c r="P52" s="20">
        <v>0</v>
      </c>
      <c r="Q52" s="21">
        <v>0</v>
      </c>
      <c r="R52" s="80">
        <f t="shared" si="16"/>
        <v>0</v>
      </c>
      <c r="S52" s="80">
        <v>14</v>
      </c>
      <c r="T52" s="80">
        <v>0</v>
      </c>
      <c r="U52" s="22">
        <f t="shared" si="17"/>
        <v>14</v>
      </c>
      <c r="V52" s="28">
        <v>0</v>
      </c>
      <c r="W52" s="19">
        <v>0</v>
      </c>
      <c r="X52" s="19">
        <v>0</v>
      </c>
      <c r="Y52" s="29">
        <f t="shared" si="18"/>
        <v>78</v>
      </c>
      <c r="Z52" s="30">
        <f t="shared" si="19"/>
        <v>14</v>
      </c>
      <c r="AA52" s="31">
        <f t="shared" si="20"/>
        <v>92</v>
      </c>
      <c r="AB52" s="32"/>
      <c r="AC52" s="33">
        <v>19</v>
      </c>
      <c r="AD52" s="32"/>
      <c r="AE52" s="123">
        <f t="shared" si="21"/>
        <v>73</v>
      </c>
      <c r="AF52" s="129">
        <v>5</v>
      </c>
      <c r="AG52" s="134">
        <v>8</v>
      </c>
      <c r="AH52" s="134">
        <v>16</v>
      </c>
      <c r="AI52" s="104">
        <v>2693</v>
      </c>
      <c r="AJ52" s="105">
        <v>0.20599999999999999</v>
      </c>
      <c r="AK52" s="117">
        <f t="shared" si="11"/>
        <v>554.75799999999992</v>
      </c>
      <c r="AL52" s="105">
        <f t="shared" si="22"/>
        <v>0.1315889090378147</v>
      </c>
    </row>
    <row r="53" spans="2:521" x14ac:dyDescent="0.2">
      <c r="B53" s="16" t="s">
        <v>212</v>
      </c>
      <c r="C53" s="38" t="s">
        <v>213</v>
      </c>
      <c r="D53" s="18" t="s">
        <v>36</v>
      </c>
      <c r="E53" s="19">
        <v>139</v>
      </c>
      <c r="F53" s="19">
        <v>0</v>
      </c>
      <c r="G53" s="20">
        <v>0</v>
      </c>
      <c r="H53" s="21">
        <v>0</v>
      </c>
      <c r="I53" s="80">
        <f t="shared" si="13"/>
        <v>0</v>
      </c>
      <c r="J53" s="80">
        <v>0</v>
      </c>
      <c r="K53" s="81">
        <v>0</v>
      </c>
      <c r="L53" s="80">
        <f t="shared" si="14"/>
        <v>0</v>
      </c>
      <c r="M53" s="23">
        <v>139</v>
      </c>
      <c r="N53" s="24">
        <v>0</v>
      </c>
      <c r="O53" s="25">
        <f t="shared" si="15"/>
        <v>139</v>
      </c>
      <c r="P53" s="20">
        <v>0</v>
      </c>
      <c r="Q53" s="21">
        <v>0</v>
      </c>
      <c r="R53" s="80">
        <f t="shared" si="16"/>
        <v>0</v>
      </c>
      <c r="S53" s="80">
        <v>20</v>
      </c>
      <c r="T53" s="80">
        <v>0</v>
      </c>
      <c r="U53" s="22">
        <f t="shared" si="17"/>
        <v>20</v>
      </c>
      <c r="V53" s="28">
        <v>0</v>
      </c>
      <c r="W53" s="19">
        <v>0</v>
      </c>
      <c r="X53" s="19">
        <v>0</v>
      </c>
      <c r="Y53" s="29">
        <f t="shared" si="18"/>
        <v>139</v>
      </c>
      <c r="Z53" s="30">
        <f t="shared" si="19"/>
        <v>20</v>
      </c>
      <c r="AA53" s="31">
        <f t="shared" si="20"/>
        <v>159</v>
      </c>
      <c r="AB53" s="54"/>
      <c r="AC53" s="33">
        <v>20</v>
      </c>
      <c r="AD53" s="54"/>
      <c r="AE53" s="123">
        <f t="shared" si="21"/>
        <v>139</v>
      </c>
      <c r="AF53" s="129">
        <v>6</v>
      </c>
      <c r="AG53" s="134">
        <v>24</v>
      </c>
      <c r="AH53" s="134">
        <v>46</v>
      </c>
      <c r="AI53" s="104">
        <v>7891</v>
      </c>
      <c r="AJ53" s="105">
        <v>0.23</v>
      </c>
      <c r="AK53" s="117">
        <f t="shared" si="11"/>
        <v>1814.93</v>
      </c>
      <c r="AL53" s="105">
        <f t="shared" si="22"/>
        <v>7.6586975806229432E-2</v>
      </c>
    </row>
    <row r="54" spans="2:521" x14ac:dyDescent="0.2">
      <c r="B54" s="16" t="s">
        <v>214</v>
      </c>
      <c r="C54" s="37" t="s">
        <v>215</v>
      </c>
      <c r="D54" s="18" t="s">
        <v>36</v>
      </c>
      <c r="E54" s="19">
        <v>59</v>
      </c>
      <c r="F54" s="19">
        <v>0</v>
      </c>
      <c r="G54" s="20">
        <v>0</v>
      </c>
      <c r="H54" s="21">
        <v>0</v>
      </c>
      <c r="I54" s="80">
        <f t="shared" si="13"/>
        <v>0</v>
      </c>
      <c r="J54" s="80">
        <v>0</v>
      </c>
      <c r="K54" s="81">
        <v>0</v>
      </c>
      <c r="L54" s="80">
        <f t="shared" si="14"/>
        <v>0</v>
      </c>
      <c r="M54" s="23">
        <v>59</v>
      </c>
      <c r="N54" s="24">
        <v>0</v>
      </c>
      <c r="O54" s="25">
        <f t="shared" si="15"/>
        <v>59</v>
      </c>
      <c r="P54" s="20">
        <v>9</v>
      </c>
      <c r="Q54" s="21">
        <v>44</v>
      </c>
      <c r="R54" s="80">
        <f t="shared" si="16"/>
        <v>53</v>
      </c>
      <c r="S54" s="80">
        <v>16</v>
      </c>
      <c r="T54" s="80">
        <v>32</v>
      </c>
      <c r="U54" s="22">
        <f t="shared" si="17"/>
        <v>48</v>
      </c>
      <c r="V54" s="28">
        <v>0</v>
      </c>
      <c r="W54" s="19">
        <v>0</v>
      </c>
      <c r="X54" s="19">
        <v>21</v>
      </c>
      <c r="Y54" s="29">
        <f t="shared" si="18"/>
        <v>68</v>
      </c>
      <c r="Z54" s="30">
        <f t="shared" si="19"/>
        <v>113</v>
      </c>
      <c r="AA54" s="31">
        <f t="shared" si="20"/>
        <v>181</v>
      </c>
      <c r="AB54" s="54"/>
      <c r="AC54" s="33">
        <v>44</v>
      </c>
      <c r="AD54" s="54"/>
      <c r="AE54" s="123">
        <f>AA54-AC54+44</f>
        <v>181</v>
      </c>
      <c r="AF54" s="130">
        <v>4</v>
      </c>
      <c r="AG54" s="134">
        <v>26</v>
      </c>
      <c r="AH54" s="134">
        <v>25</v>
      </c>
      <c r="AI54" s="104">
        <v>2539</v>
      </c>
      <c r="AJ54" s="105">
        <v>0.23400000000000001</v>
      </c>
      <c r="AK54" s="117">
        <f t="shared" si="11"/>
        <v>594.12600000000009</v>
      </c>
      <c r="AL54" s="105">
        <f t="shared" si="22"/>
        <v>0.30464918216001313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</row>
    <row r="55" spans="2:521" x14ac:dyDescent="0.2">
      <c r="B55" s="16" t="s">
        <v>216</v>
      </c>
      <c r="C55" s="37" t="s">
        <v>217</v>
      </c>
      <c r="D55" s="18" t="s">
        <v>36</v>
      </c>
      <c r="E55" s="19">
        <v>103</v>
      </c>
      <c r="F55" s="19">
        <v>0</v>
      </c>
      <c r="G55" s="20">
        <v>0</v>
      </c>
      <c r="H55" s="21">
        <v>0</v>
      </c>
      <c r="I55" s="80">
        <f t="shared" si="13"/>
        <v>0</v>
      </c>
      <c r="J55" s="80">
        <v>0</v>
      </c>
      <c r="K55" s="81">
        <v>0</v>
      </c>
      <c r="L55" s="80">
        <f t="shared" si="14"/>
        <v>0</v>
      </c>
      <c r="M55" s="23">
        <v>103</v>
      </c>
      <c r="N55" s="24">
        <v>0</v>
      </c>
      <c r="O55" s="25">
        <f t="shared" si="15"/>
        <v>103</v>
      </c>
      <c r="P55" s="20">
        <v>19</v>
      </c>
      <c r="Q55" s="21">
        <v>13</v>
      </c>
      <c r="R55" s="80">
        <f t="shared" si="16"/>
        <v>32</v>
      </c>
      <c r="S55" s="80">
        <v>14</v>
      </c>
      <c r="T55" s="80">
        <v>0</v>
      </c>
      <c r="U55" s="22">
        <f t="shared" si="17"/>
        <v>14</v>
      </c>
      <c r="V55" s="28">
        <v>0</v>
      </c>
      <c r="W55" s="19">
        <v>0</v>
      </c>
      <c r="X55" s="19">
        <v>0</v>
      </c>
      <c r="Y55" s="29">
        <f t="shared" si="18"/>
        <v>122</v>
      </c>
      <c r="Z55" s="30">
        <f t="shared" si="19"/>
        <v>27</v>
      </c>
      <c r="AA55" s="31">
        <f t="shared" si="20"/>
        <v>149</v>
      </c>
      <c r="AB55" s="54"/>
      <c r="AC55" s="33">
        <v>18</v>
      </c>
      <c r="AD55" s="54"/>
      <c r="AE55" s="123">
        <f>AA55-AC55</f>
        <v>131</v>
      </c>
      <c r="AF55" s="129">
        <v>4</v>
      </c>
      <c r="AG55" s="134">
        <v>34</v>
      </c>
      <c r="AH55" s="134">
        <v>40</v>
      </c>
      <c r="AI55" s="104">
        <v>5560</v>
      </c>
      <c r="AJ55" s="105">
        <v>0.19</v>
      </c>
      <c r="AK55" s="117">
        <f t="shared" si="11"/>
        <v>1056.4000000000001</v>
      </c>
      <c r="AL55" s="105">
        <f t="shared" si="22"/>
        <v>0.12400605831124573</v>
      </c>
    </row>
    <row r="56" spans="2:521" x14ac:dyDescent="0.2">
      <c r="B56" s="16" t="s">
        <v>218</v>
      </c>
      <c r="C56" s="17" t="s">
        <v>219</v>
      </c>
      <c r="D56" s="18" t="s">
        <v>36</v>
      </c>
      <c r="E56" s="19">
        <v>76</v>
      </c>
      <c r="F56" s="19">
        <v>0</v>
      </c>
      <c r="G56" s="20">
        <v>0</v>
      </c>
      <c r="H56" s="21">
        <v>0</v>
      </c>
      <c r="I56" s="80">
        <f t="shared" si="13"/>
        <v>0</v>
      </c>
      <c r="J56" s="80">
        <v>0</v>
      </c>
      <c r="K56" s="81">
        <v>0</v>
      </c>
      <c r="L56" s="80">
        <f t="shared" si="14"/>
        <v>0</v>
      </c>
      <c r="M56" s="23">
        <v>76</v>
      </c>
      <c r="N56" s="24">
        <v>0</v>
      </c>
      <c r="O56" s="25">
        <f t="shared" si="15"/>
        <v>76</v>
      </c>
      <c r="P56" s="20">
        <v>0</v>
      </c>
      <c r="Q56" s="21">
        <v>0</v>
      </c>
      <c r="R56" s="80">
        <f t="shared" si="16"/>
        <v>0</v>
      </c>
      <c r="S56" s="80">
        <v>11</v>
      </c>
      <c r="T56" s="80">
        <v>0</v>
      </c>
      <c r="U56" s="22">
        <f t="shared" si="17"/>
        <v>11</v>
      </c>
      <c r="V56" s="28">
        <v>184</v>
      </c>
      <c r="W56" s="19">
        <v>2</v>
      </c>
      <c r="X56" s="19">
        <v>0</v>
      </c>
      <c r="Y56" s="29">
        <f t="shared" si="18"/>
        <v>78</v>
      </c>
      <c r="Z56" s="30">
        <f t="shared" si="19"/>
        <v>195</v>
      </c>
      <c r="AA56" s="31">
        <f t="shared" si="20"/>
        <v>273</v>
      </c>
      <c r="AB56" s="54"/>
      <c r="AC56" s="33">
        <v>11</v>
      </c>
      <c r="AD56" s="54"/>
      <c r="AE56" s="123">
        <f>AA56-AC56</f>
        <v>262</v>
      </c>
      <c r="AF56" s="129">
        <v>3</v>
      </c>
      <c r="AG56" s="134">
        <v>35</v>
      </c>
      <c r="AH56" s="134">
        <v>19</v>
      </c>
      <c r="AI56" s="104">
        <v>2908</v>
      </c>
      <c r="AJ56" s="105">
        <v>0.20200000000000001</v>
      </c>
      <c r="AK56" s="117">
        <f t="shared" si="11"/>
        <v>587.41600000000005</v>
      </c>
      <c r="AL56" s="105">
        <f t="shared" si="22"/>
        <v>0.44602121835292191</v>
      </c>
    </row>
    <row r="57" spans="2:521" x14ac:dyDescent="0.2">
      <c r="B57" s="16" t="s">
        <v>222</v>
      </c>
      <c r="C57" s="17" t="s">
        <v>223</v>
      </c>
      <c r="D57" s="18" t="s">
        <v>36</v>
      </c>
      <c r="E57" s="19">
        <v>48</v>
      </c>
      <c r="F57" s="19">
        <v>0</v>
      </c>
      <c r="G57" s="20">
        <v>0</v>
      </c>
      <c r="H57" s="21">
        <v>0</v>
      </c>
      <c r="I57" s="80">
        <f t="shared" si="13"/>
        <v>0</v>
      </c>
      <c r="J57" s="80">
        <v>0</v>
      </c>
      <c r="K57" s="81">
        <v>0</v>
      </c>
      <c r="L57" s="80">
        <f t="shared" si="14"/>
        <v>0</v>
      </c>
      <c r="M57" s="23">
        <v>48</v>
      </c>
      <c r="N57" s="24">
        <v>0</v>
      </c>
      <c r="O57" s="25">
        <f t="shared" si="15"/>
        <v>48</v>
      </c>
      <c r="P57" s="20">
        <v>0</v>
      </c>
      <c r="Q57" s="21">
        <v>0</v>
      </c>
      <c r="R57" s="80">
        <f t="shared" si="16"/>
        <v>0</v>
      </c>
      <c r="S57" s="80">
        <v>12</v>
      </c>
      <c r="T57" s="80">
        <v>0</v>
      </c>
      <c r="U57" s="22">
        <f t="shared" si="17"/>
        <v>12</v>
      </c>
      <c r="V57" s="28">
        <v>0</v>
      </c>
      <c r="W57" s="19">
        <v>0</v>
      </c>
      <c r="X57" s="19">
        <v>17</v>
      </c>
      <c r="Y57" s="29">
        <f t="shared" si="18"/>
        <v>48</v>
      </c>
      <c r="Z57" s="30">
        <f t="shared" si="19"/>
        <v>29</v>
      </c>
      <c r="AA57" s="31">
        <f t="shared" si="20"/>
        <v>77</v>
      </c>
      <c r="AB57" s="32"/>
      <c r="AC57" s="33">
        <v>21</v>
      </c>
      <c r="AD57" s="32"/>
      <c r="AE57" s="123">
        <f>AA57-AC57</f>
        <v>56</v>
      </c>
      <c r="AF57" s="129">
        <v>2</v>
      </c>
      <c r="AG57" s="134">
        <v>6</v>
      </c>
      <c r="AH57" s="134">
        <v>17</v>
      </c>
      <c r="AI57" s="104">
        <v>1687</v>
      </c>
      <c r="AJ57" s="105">
        <v>0.21299999999999999</v>
      </c>
      <c r="AK57" s="117">
        <f t="shared" si="11"/>
        <v>359.33100000000002</v>
      </c>
      <c r="AL57" s="105">
        <f t="shared" si="22"/>
        <v>0.1558451678257651</v>
      </c>
      <c r="ST57" s="56"/>
      <c r="SU57" s="56"/>
      <c r="SV57" s="56"/>
      <c r="SW57" s="56"/>
      <c r="SX57" s="56"/>
      <c r="SY57" s="56"/>
      <c r="SZ57" s="56"/>
      <c r="TA57" s="56"/>
    </row>
    <row r="58" spans="2:521" x14ac:dyDescent="0.2">
      <c r="B58" s="16" t="s">
        <v>224</v>
      </c>
      <c r="C58" s="17" t="s">
        <v>225</v>
      </c>
      <c r="D58" s="18" t="s">
        <v>36</v>
      </c>
      <c r="E58" s="19">
        <v>92</v>
      </c>
      <c r="F58" s="19">
        <v>0</v>
      </c>
      <c r="G58" s="20">
        <v>0</v>
      </c>
      <c r="H58" s="21">
        <v>0</v>
      </c>
      <c r="I58" s="80">
        <f t="shared" si="13"/>
        <v>0</v>
      </c>
      <c r="J58" s="80">
        <v>0</v>
      </c>
      <c r="K58" s="81">
        <v>0</v>
      </c>
      <c r="L58" s="80">
        <f t="shared" si="14"/>
        <v>0</v>
      </c>
      <c r="M58" s="23">
        <v>92</v>
      </c>
      <c r="N58" s="24">
        <v>0</v>
      </c>
      <c r="O58" s="25">
        <f t="shared" si="15"/>
        <v>92</v>
      </c>
      <c r="P58" s="20">
        <v>0</v>
      </c>
      <c r="Q58" s="21">
        <v>10</v>
      </c>
      <c r="R58" s="80">
        <f t="shared" si="16"/>
        <v>10</v>
      </c>
      <c r="S58" s="80">
        <v>30</v>
      </c>
      <c r="T58" s="80">
        <v>51</v>
      </c>
      <c r="U58" s="22">
        <f t="shared" si="17"/>
        <v>81</v>
      </c>
      <c r="V58" s="28">
        <v>0</v>
      </c>
      <c r="W58" s="19">
        <v>0</v>
      </c>
      <c r="X58" s="19">
        <v>76</v>
      </c>
      <c r="Y58" s="29">
        <f t="shared" si="18"/>
        <v>92</v>
      </c>
      <c r="Z58" s="30">
        <f t="shared" si="19"/>
        <v>167</v>
      </c>
      <c r="AA58" s="31">
        <f t="shared" si="20"/>
        <v>259</v>
      </c>
      <c r="AB58" s="32"/>
      <c r="AC58" s="33">
        <v>91</v>
      </c>
      <c r="AD58" s="32"/>
      <c r="AE58" s="123">
        <f>AA58-AC58</f>
        <v>168</v>
      </c>
      <c r="AF58" s="129">
        <v>7</v>
      </c>
      <c r="AG58" s="134">
        <v>12</v>
      </c>
      <c r="AH58" s="134">
        <v>18</v>
      </c>
      <c r="AI58" s="104">
        <v>3197</v>
      </c>
      <c r="AJ58" s="105">
        <v>0.19500000000000001</v>
      </c>
      <c r="AK58" s="117">
        <f t="shared" si="11"/>
        <v>623.41500000000008</v>
      </c>
      <c r="AL58" s="105">
        <f t="shared" si="22"/>
        <v>0.2694834099275763</v>
      </c>
    </row>
    <row r="59" spans="2:521" x14ac:dyDescent="0.2">
      <c r="B59" s="16" t="s">
        <v>226</v>
      </c>
      <c r="C59" s="17" t="s">
        <v>227</v>
      </c>
      <c r="D59" s="18" t="s">
        <v>36</v>
      </c>
      <c r="E59" s="19">
        <v>35</v>
      </c>
      <c r="F59" s="19">
        <v>0</v>
      </c>
      <c r="G59" s="20">
        <v>0</v>
      </c>
      <c r="H59" s="21">
        <v>0</v>
      </c>
      <c r="I59" s="80">
        <f t="shared" si="13"/>
        <v>0</v>
      </c>
      <c r="J59" s="80">
        <v>0</v>
      </c>
      <c r="K59" s="81">
        <v>0</v>
      </c>
      <c r="L59" s="80">
        <f t="shared" si="14"/>
        <v>0</v>
      </c>
      <c r="M59" s="23">
        <v>35</v>
      </c>
      <c r="N59" s="24">
        <v>0</v>
      </c>
      <c r="O59" s="25">
        <f t="shared" si="15"/>
        <v>35</v>
      </c>
      <c r="P59" s="20">
        <v>0</v>
      </c>
      <c r="Q59" s="21">
        <v>0</v>
      </c>
      <c r="R59" s="80">
        <f t="shared" si="16"/>
        <v>0</v>
      </c>
      <c r="S59" s="80">
        <v>17</v>
      </c>
      <c r="T59" s="80">
        <v>32</v>
      </c>
      <c r="U59" s="22">
        <f t="shared" si="17"/>
        <v>49</v>
      </c>
      <c r="V59" s="28">
        <v>0</v>
      </c>
      <c r="W59" s="19">
        <v>0</v>
      </c>
      <c r="X59" s="19">
        <v>36</v>
      </c>
      <c r="Y59" s="29">
        <f t="shared" si="18"/>
        <v>35</v>
      </c>
      <c r="Z59" s="30">
        <f t="shared" si="19"/>
        <v>85</v>
      </c>
      <c r="AA59" s="31">
        <f t="shared" si="20"/>
        <v>120</v>
      </c>
      <c r="AB59" s="32"/>
      <c r="AC59" s="33">
        <v>35</v>
      </c>
      <c r="AD59" s="32"/>
      <c r="AE59" s="123">
        <f>AA59-AC59</f>
        <v>85</v>
      </c>
      <c r="AF59" s="129">
        <v>2</v>
      </c>
      <c r="AG59" s="134">
        <v>5</v>
      </c>
      <c r="AH59" s="134">
        <v>8</v>
      </c>
      <c r="AI59" s="104">
        <v>3105</v>
      </c>
      <c r="AJ59" s="105">
        <v>0.23200000000000001</v>
      </c>
      <c r="AK59" s="117">
        <f t="shared" si="11"/>
        <v>720.36</v>
      </c>
      <c r="AL59" s="105">
        <f t="shared" si="22"/>
        <v>0.11799655727691709</v>
      </c>
    </row>
    <row r="60" spans="2:521" x14ac:dyDescent="0.2">
      <c r="B60" s="83" t="s">
        <v>245</v>
      </c>
      <c r="C60" s="84" t="s">
        <v>243</v>
      </c>
      <c r="D60" s="85" t="s">
        <v>243</v>
      </c>
      <c r="E60" s="83">
        <f t="shared" ref="E60:AA60" si="23">SUM(E34:E59)</f>
        <v>2542</v>
      </c>
      <c r="F60" s="83">
        <f t="shared" si="23"/>
        <v>0</v>
      </c>
      <c r="G60" s="83">
        <f t="shared" si="23"/>
        <v>0</v>
      </c>
      <c r="H60" s="89">
        <f t="shared" si="23"/>
        <v>71</v>
      </c>
      <c r="I60" s="83">
        <f t="shared" si="23"/>
        <v>71</v>
      </c>
      <c r="J60" s="83">
        <f t="shared" si="23"/>
        <v>0</v>
      </c>
      <c r="K60" s="89">
        <f t="shared" si="23"/>
        <v>0</v>
      </c>
      <c r="L60" s="83">
        <f t="shared" si="23"/>
        <v>0</v>
      </c>
      <c r="M60" s="83">
        <f t="shared" si="23"/>
        <v>2542</v>
      </c>
      <c r="N60" s="89">
        <f t="shared" si="23"/>
        <v>71</v>
      </c>
      <c r="O60" s="90">
        <f t="shared" si="23"/>
        <v>2613</v>
      </c>
      <c r="P60" s="83">
        <f t="shared" si="23"/>
        <v>106</v>
      </c>
      <c r="Q60" s="89">
        <f t="shared" si="23"/>
        <v>1702</v>
      </c>
      <c r="R60" s="83">
        <f t="shared" si="23"/>
        <v>1808</v>
      </c>
      <c r="S60" s="83">
        <f t="shared" si="23"/>
        <v>477</v>
      </c>
      <c r="T60" s="83">
        <f t="shared" si="23"/>
        <v>682</v>
      </c>
      <c r="U60" s="83">
        <f t="shared" si="23"/>
        <v>1159</v>
      </c>
      <c r="V60" s="89">
        <f t="shared" si="23"/>
        <v>2687</v>
      </c>
      <c r="W60" s="83">
        <f t="shared" si="23"/>
        <v>9</v>
      </c>
      <c r="X60" s="83">
        <f t="shared" si="23"/>
        <v>936</v>
      </c>
      <c r="Y60" s="83">
        <f t="shared" si="23"/>
        <v>2657</v>
      </c>
      <c r="Z60" s="73">
        <f t="shared" si="23"/>
        <v>6555</v>
      </c>
      <c r="AA60" s="73">
        <f t="shared" si="23"/>
        <v>9212</v>
      </c>
      <c r="AB60" s="91"/>
      <c r="AC60" s="73">
        <f>SUM(AC34:AC59)</f>
        <v>1322</v>
      </c>
      <c r="AD60" s="91"/>
      <c r="AE60" s="73">
        <f>SUM(AE34:AE59)</f>
        <v>7934</v>
      </c>
      <c r="AF60" s="133">
        <f>SUM(AF34:AF59)</f>
        <v>121</v>
      </c>
      <c r="AG60" s="133">
        <f>SUM(AG34:AG59)</f>
        <v>1003</v>
      </c>
      <c r="AH60" s="133">
        <f>SUM(AH34:AH59)</f>
        <v>969</v>
      </c>
      <c r="AI60" s="106">
        <f>SUM(AI34:AI59)</f>
        <v>285473</v>
      </c>
      <c r="AJ60" s="107">
        <f>AVERAGE(AJ34:AJ59)</f>
        <v>0.21730769230769237</v>
      </c>
      <c r="AK60" s="116">
        <f>SUM(AK34:AK59)</f>
        <v>72455.052999999971</v>
      </c>
      <c r="AL60" s="107">
        <f>AVERAGE(AL34:AL59)</f>
        <v>0.21884357987258415</v>
      </c>
    </row>
    <row r="61" spans="2:521" x14ac:dyDescent="0.2">
      <c r="B61" s="16" t="s">
        <v>39</v>
      </c>
      <c r="C61" s="17" t="s">
        <v>40</v>
      </c>
      <c r="D61" s="18" t="s">
        <v>41</v>
      </c>
      <c r="E61" s="19">
        <v>373</v>
      </c>
      <c r="F61" s="19">
        <v>0</v>
      </c>
      <c r="G61" s="20">
        <v>0</v>
      </c>
      <c r="H61" s="21">
        <v>0</v>
      </c>
      <c r="I61" s="80">
        <f t="shared" ref="I61:I85" si="24">SUM(G61:H61)</f>
        <v>0</v>
      </c>
      <c r="J61" s="80">
        <v>0</v>
      </c>
      <c r="K61" s="81">
        <v>0</v>
      </c>
      <c r="L61" s="80">
        <f t="shared" ref="L61:L85" si="25">SUM(J61:K61)</f>
        <v>0</v>
      </c>
      <c r="M61" s="23">
        <v>373</v>
      </c>
      <c r="N61" s="24">
        <v>0</v>
      </c>
      <c r="O61" s="25">
        <f t="shared" ref="O61:O85" si="26">SUM(M61:N61)</f>
        <v>373</v>
      </c>
      <c r="P61" s="20">
        <v>6</v>
      </c>
      <c r="Q61" s="21">
        <v>0</v>
      </c>
      <c r="R61" s="80">
        <f t="shared" ref="R61:R85" si="27">SUM(P61:Q61)</f>
        <v>6</v>
      </c>
      <c r="S61" s="80">
        <v>56</v>
      </c>
      <c r="T61" s="80">
        <v>0</v>
      </c>
      <c r="U61" s="22">
        <f t="shared" ref="U61:U84" si="28">SUM(S61:T61)</f>
        <v>56</v>
      </c>
      <c r="V61" s="28">
        <v>0</v>
      </c>
      <c r="W61" s="19">
        <v>0</v>
      </c>
      <c r="X61" s="19">
        <v>0</v>
      </c>
      <c r="Y61" s="29">
        <f t="shared" ref="Y61:Y85" si="29">E61+G61+J61+P61+W61</f>
        <v>379</v>
      </c>
      <c r="Z61" s="30">
        <f t="shared" ref="Z61:Z85" si="30">F61+H61+K61+Q61+S61+T61+V61+X61</f>
        <v>56</v>
      </c>
      <c r="AA61" s="31">
        <f t="shared" ref="AA61:AA85" si="31">SUM(Y61:Z61)</f>
        <v>435</v>
      </c>
      <c r="AB61" s="32"/>
      <c r="AC61" s="33">
        <v>63</v>
      </c>
      <c r="AD61" s="32"/>
      <c r="AE61" s="123">
        <f t="shared" ref="AE61:AE85" si="32">AA61-AC61</f>
        <v>372</v>
      </c>
      <c r="AF61" s="129">
        <v>11</v>
      </c>
      <c r="AG61" s="134">
        <v>156</v>
      </c>
      <c r="AH61" s="134">
        <v>94</v>
      </c>
      <c r="AI61" s="104">
        <v>66227</v>
      </c>
      <c r="AJ61" s="105">
        <v>0.26</v>
      </c>
      <c r="AK61" s="117">
        <f t="shared" si="11"/>
        <v>17219.02</v>
      </c>
      <c r="AL61" s="105">
        <f t="shared" ref="AL61:AL85" si="33">AE61/AK61</f>
        <v>2.1604016953345778E-2</v>
      </c>
    </row>
    <row r="62" spans="2:521" x14ac:dyDescent="0.2">
      <c r="B62" s="16" t="s">
        <v>46</v>
      </c>
      <c r="C62" s="17" t="s">
        <v>47</v>
      </c>
      <c r="D62" s="18" t="s">
        <v>41</v>
      </c>
      <c r="E62" s="19">
        <v>185</v>
      </c>
      <c r="F62" s="19">
        <v>0</v>
      </c>
      <c r="G62" s="20">
        <v>0</v>
      </c>
      <c r="H62" s="21">
        <v>0</v>
      </c>
      <c r="I62" s="80">
        <f t="shared" si="24"/>
        <v>0</v>
      </c>
      <c r="J62" s="80">
        <v>0</v>
      </c>
      <c r="K62" s="81">
        <v>0</v>
      </c>
      <c r="L62" s="80">
        <f t="shared" si="25"/>
        <v>0</v>
      </c>
      <c r="M62" s="23">
        <v>185</v>
      </c>
      <c r="N62" s="24">
        <v>0</v>
      </c>
      <c r="O62" s="25">
        <f t="shared" si="26"/>
        <v>185</v>
      </c>
      <c r="P62" s="20">
        <v>5</v>
      </c>
      <c r="Q62" s="21">
        <v>0</v>
      </c>
      <c r="R62" s="80">
        <f t="shared" si="27"/>
        <v>5</v>
      </c>
      <c r="S62" s="80">
        <v>10</v>
      </c>
      <c r="T62" s="80">
        <v>0</v>
      </c>
      <c r="U62" s="22">
        <f t="shared" si="28"/>
        <v>10</v>
      </c>
      <c r="V62" s="28">
        <v>0</v>
      </c>
      <c r="W62" s="19">
        <v>0</v>
      </c>
      <c r="X62" s="19">
        <v>0</v>
      </c>
      <c r="Y62" s="29">
        <f t="shared" si="29"/>
        <v>190</v>
      </c>
      <c r="Z62" s="30">
        <f t="shared" si="30"/>
        <v>10</v>
      </c>
      <c r="AA62" s="31">
        <f t="shared" si="31"/>
        <v>200</v>
      </c>
      <c r="AB62" s="32"/>
      <c r="AC62" s="33">
        <v>10</v>
      </c>
      <c r="AD62" s="32"/>
      <c r="AE62" s="123">
        <f t="shared" si="32"/>
        <v>190</v>
      </c>
      <c r="AF62" s="129">
        <v>5</v>
      </c>
      <c r="AG62" s="134">
        <v>26</v>
      </c>
      <c r="AH62" s="134">
        <v>45</v>
      </c>
      <c r="AI62" s="104">
        <v>20787</v>
      </c>
      <c r="AJ62" s="105">
        <v>0.24299999999999999</v>
      </c>
      <c r="AK62" s="117">
        <f t="shared" si="11"/>
        <v>5051.241</v>
      </c>
      <c r="AL62" s="105">
        <f t="shared" si="33"/>
        <v>3.7614518887536745E-2</v>
      </c>
    </row>
    <row r="63" spans="2:521" x14ac:dyDescent="0.2">
      <c r="B63" s="16" t="s">
        <v>50</v>
      </c>
      <c r="C63" s="17" t="s">
        <v>51</v>
      </c>
      <c r="D63" s="18" t="s">
        <v>41</v>
      </c>
      <c r="E63" s="19">
        <v>168</v>
      </c>
      <c r="F63" s="19">
        <v>0</v>
      </c>
      <c r="G63" s="20">
        <v>0</v>
      </c>
      <c r="H63" s="21">
        <v>0</v>
      </c>
      <c r="I63" s="80">
        <f t="shared" si="24"/>
        <v>0</v>
      </c>
      <c r="J63" s="80">
        <v>0</v>
      </c>
      <c r="K63" s="81">
        <v>0</v>
      </c>
      <c r="L63" s="80">
        <f t="shared" si="25"/>
        <v>0</v>
      </c>
      <c r="M63" s="23">
        <v>168</v>
      </c>
      <c r="N63" s="24">
        <v>0</v>
      </c>
      <c r="O63" s="25">
        <f t="shared" si="26"/>
        <v>168</v>
      </c>
      <c r="P63" s="20">
        <v>0</v>
      </c>
      <c r="Q63" s="21">
        <v>0</v>
      </c>
      <c r="R63" s="80">
        <f t="shared" si="27"/>
        <v>0</v>
      </c>
      <c r="S63" s="80">
        <v>20</v>
      </c>
      <c r="T63" s="80">
        <v>0</v>
      </c>
      <c r="U63" s="22">
        <f t="shared" si="28"/>
        <v>20</v>
      </c>
      <c r="V63" s="28">
        <v>0</v>
      </c>
      <c r="W63" s="19">
        <v>0</v>
      </c>
      <c r="X63" s="19">
        <v>0</v>
      </c>
      <c r="Y63" s="29">
        <f t="shared" si="29"/>
        <v>168</v>
      </c>
      <c r="Z63" s="30">
        <f t="shared" si="30"/>
        <v>20</v>
      </c>
      <c r="AA63" s="31">
        <f t="shared" si="31"/>
        <v>188</v>
      </c>
      <c r="AB63" s="32"/>
      <c r="AC63" s="33">
        <v>20</v>
      </c>
      <c r="AD63" s="32"/>
      <c r="AE63" s="123">
        <f t="shared" si="32"/>
        <v>168</v>
      </c>
      <c r="AF63" s="129">
        <v>5</v>
      </c>
      <c r="AG63" s="134">
        <v>34</v>
      </c>
      <c r="AH63" s="134">
        <v>45</v>
      </c>
      <c r="AI63" s="104">
        <v>8433</v>
      </c>
      <c r="AJ63" s="105">
        <v>0.224</v>
      </c>
      <c r="AK63" s="117">
        <f t="shared" si="11"/>
        <v>1888.992</v>
      </c>
      <c r="AL63" s="105">
        <f t="shared" si="33"/>
        <v>8.893632159373889E-2</v>
      </c>
    </row>
    <row r="64" spans="2:521" x14ac:dyDescent="0.2">
      <c r="B64" s="16" t="s">
        <v>54</v>
      </c>
      <c r="C64" s="17" t="s">
        <v>55</v>
      </c>
      <c r="D64" s="18" t="s">
        <v>41</v>
      </c>
      <c r="E64" s="19">
        <v>437</v>
      </c>
      <c r="F64" s="19">
        <v>0</v>
      </c>
      <c r="G64" s="20">
        <v>0</v>
      </c>
      <c r="H64" s="21">
        <v>0</v>
      </c>
      <c r="I64" s="80">
        <f t="shared" si="24"/>
        <v>0</v>
      </c>
      <c r="J64" s="80">
        <v>0</v>
      </c>
      <c r="K64" s="81">
        <v>0</v>
      </c>
      <c r="L64" s="80">
        <f t="shared" si="25"/>
        <v>0</v>
      </c>
      <c r="M64" s="23">
        <v>437</v>
      </c>
      <c r="N64" s="24">
        <v>0</v>
      </c>
      <c r="O64" s="25">
        <f t="shared" si="26"/>
        <v>437</v>
      </c>
      <c r="P64" s="20">
        <v>0</v>
      </c>
      <c r="Q64" s="21">
        <v>353</v>
      </c>
      <c r="R64" s="80">
        <f t="shared" si="27"/>
        <v>353</v>
      </c>
      <c r="S64" s="80">
        <v>2</v>
      </c>
      <c r="T64" s="80">
        <v>0</v>
      </c>
      <c r="U64" s="22">
        <f t="shared" si="28"/>
        <v>2</v>
      </c>
      <c r="V64" s="28">
        <v>1240</v>
      </c>
      <c r="W64" s="19">
        <v>0</v>
      </c>
      <c r="X64" s="19">
        <v>0</v>
      </c>
      <c r="Y64" s="29">
        <f t="shared" si="29"/>
        <v>437</v>
      </c>
      <c r="Z64" s="30">
        <f t="shared" si="30"/>
        <v>1595</v>
      </c>
      <c r="AA64" s="31">
        <f t="shared" si="31"/>
        <v>2032</v>
      </c>
      <c r="AB64" s="32"/>
      <c r="AC64" s="33">
        <v>53</v>
      </c>
      <c r="AD64" s="32"/>
      <c r="AE64" s="123">
        <f t="shared" si="32"/>
        <v>1979</v>
      </c>
      <c r="AF64" s="129">
        <v>16</v>
      </c>
      <c r="AG64" s="134">
        <v>67</v>
      </c>
      <c r="AH64" s="134">
        <v>103</v>
      </c>
      <c r="AI64" s="104">
        <v>35963</v>
      </c>
      <c r="AJ64" s="105">
        <v>0.23899999999999999</v>
      </c>
      <c r="AK64" s="117">
        <f t="shared" si="11"/>
        <v>8595.1569999999992</v>
      </c>
      <c r="AL64" s="105">
        <f t="shared" si="33"/>
        <v>0.2302459396611371</v>
      </c>
    </row>
    <row r="65" spans="2:38" x14ac:dyDescent="0.2">
      <c r="B65" s="16" t="s">
        <v>74</v>
      </c>
      <c r="C65" s="17" t="s">
        <v>75</v>
      </c>
      <c r="D65" s="18" t="s">
        <v>41</v>
      </c>
      <c r="E65" s="19">
        <v>101</v>
      </c>
      <c r="F65" s="19">
        <v>0</v>
      </c>
      <c r="G65" s="20">
        <v>0</v>
      </c>
      <c r="H65" s="21">
        <v>0</v>
      </c>
      <c r="I65" s="80">
        <f t="shared" si="24"/>
        <v>0</v>
      </c>
      <c r="J65" s="80">
        <v>0</v>
      </c>
      <c r="K65" s="81">
        <v>0</v>
      </c>
      <c r="L65" s="80">
        <f t="shared" si="25"/>
        <v>0</v>
      </c>
      <c r="M65" s="23">
        <v>101</v>
      </c>
      <c r="N65" s="24">
        <v>0</v>
      </c>
      <c r="O65" s="25">
        <f t="shared" si="26"/>
        <v>101</v>
      </c>
      <c r="P65" s="20">
        <v>0</v>
      </c>
      <c r="Q65" s="21">
        <v>512</v>
      </c>
      <c r="R65" s="80">
        <f t="shared" si="27"/>
        <v>512</v>
      </c>
      <c r="S65" s="80">
        <v>7</v>
      </c>
      <c r="T65" s="80">
        <v>0</v>
      </c>
      <c r="U65" s="22">
        <f t="shared" si="28"/>
        <v>7</v>
      </c>
      <c r="V65" s="28">
        <v>0</v>
      </c>
      <c r="W65" s="19">
        <v>0</v>
      </c>
      <c r="X65" s="19">
        <v>0</v>
      </c>
      <c r="Y65" s="29">
        <f t="shared" si="29"/>
        <v>101</v>
      </c>
      <c r="Z65" s="30">
        <f t="shared" si="30"/>
        <v>519</v>
      </c>
      <c r="AA65" s="31">
        <f t="shared" si="31"/>
        <v>620</v>
      </c>
      <c r="AB65" s="32"/>
      <c r="AC65" s="33">
        <v>63</v>
      </c>
      <c r="AD65" s="32"/>
      <c r="AE65" s="123">
        <f t="shared" si="32"/>
        <v>557</v>
      </c>
      <c r="AF65" s="129">
        <v>6</v>
      </c>
      <c r="AG65" s="134">
        <v>94</v>
      </c>
      <c r="AH65" s="134">
        <v>55</v>
      </c>
      <c r="AI65" s="104">
        <v>7883</v>
      </c>
      <c r="AJ65" s="105">
        <v>0.252</v>
      </c>
      <c r="AK65" s="117">
        <f t="shared" si="11"/>
        <v>1986.5160000000001</v>
      </c>
      <c r="AL65" s="105">
        <f t="shared" si="33"/>
        <v>0.28039039202301919</v>
      </c>
    </row>
    <row r="66" spans="2:38" x14ac:dyDescent="0.2">
      <c r="B66" s="16" t="s">
        <v>76</v>
      </c>
      <c r="C66" s="17" t="s">
        <v>77</v>
      </c>
      <c r="D66" s="18" t="s">
        <v>41</v>
      </c>
      <c r="E66" s="19">
        <v>205</v>
      </c>
      <c r="F66" s="19">
        <v>0</v>
      </c>
      <c r="G66" s="20">
        <v>0</v>
      </c>
      <c r="H66" s="21">
        <v>0</v>
      </c>
      <c r="I66" s="80">
        <f t="shared" si="24"/>
        <v>0</v>
      </c>
      <c r="J66" s="80">
        <v>0</v>
      </c>
      <c r="K66" s="81">
        <v>0</v>
      </c>
      <c r="L66" s="80">
        <f t="shared" si="25"/>
        <v>0</v>
      </c>
      <c r="M66" s="23">
        <v>205</v>
      </c>
      <c r="N66" s="24">
        <v>0</v>
      </c>
      <c r="O66" s="25">
        <f t="shared" si="26"/>
        <v>205</v>
      </c>
      <c r="P66" s="20">
        <v>2</v>
      </c>
      <c r="Q66" s="21">
        <v>161</v>
      </c>
      <c r="R66" s="80">
        <f t="shared" si="27"/>
        <v>163</v>
      </c>
      <c r="S66" s="80">
        <v>31</v>
      </c>
      <c r="T66" s="80">
        <v>0</v>
      </c>
      <c r="U66" s="22">
        <f t="shared" si="28"/>
        <v>31</v>
      </c>
      <c r="V66" s="28">
        <v>0</v>
      </c>
      <c r="W66" s="19">
        <v>2</v>
      </c>
      <c r="X66" s="19">
        <v>25</v>
      </c>
      <c r="Y66" s="29">
        <f t="shared" si="29"/>
        <v>209</v>
      </c>
      <c r="Z66" s="30">
        <f t="shared" si="30"/>
        <v>217</v>
      </c>
      <c r="AA66" s="31">
        <f t="shared" si="31"/>
        <v>426</v>
      </c>
      <c r="AB66" s="32"/>
      <c r="AC66" s="33">
        <v>63</v>
      </c>
      <c r="AD66" s="32"/>
      <c r="AE66" s="123">
        <f t="shared" si="32"/>
        <v>363</v>
      </c>
      <c r="AF66" s="129">
        <v>12</v>
      </c>
      <c r="AG66" s="134">
        <v>75</v>
      </c>
      <c r="AH66" s="134">
        <v>53</v>
      </c>
      <c r="AI66" s="104">
        <v>15936</v>
      </c>
      <c r="AJ66" s="105">
        <v>0.23799999999999999</v>
      </c>
      <c r="AK66" s="117">
        <f t="shared" si="11"/>
        <v>3792.768</v>
      </c>
      <c r="AL66" s="105">
        <f t="shared" si="33"/>
        <v>9.570846410853498E-2</v>
      </c>
    </row>
    <row r="67" spans="2:38" x14ac:dyDescent="0.2">
      <c r="B67" s="16" t="s">
        <v>78</v>
      </c>
      <c r="C67" s="17" t="s">
        <v>79</v>
      </c>
      <c r="D67" s="18" t="s">
        <v>41</v>
      </c>
      <c r="E67" s="19">
        <v>301</v>
      </c>
      <c r="F67" s="19">
        <v>0</v>
      </c>
      <c r="G67" s="20">
        <v>0</v>
      </c>
      <c r="H67" s="21">
        <v>0</v>
      </c>
      <c r="I67" s="80">
        <f t="shared" si="24"/>
        <v>0</v>
      </c>
      <c r="J67" s="80">
        <v>0</v>
      </c>
      <c r="K67" s="81">
        <v>0</v>
      </c>
      <c r="L67" s="80">
        <f t="shared" si="25"/>
        <v>0</v>
      </c>
      <c r="M67" s="23">
        <v>301</v>
      </c>
      <c r="N67" s="24">
        <v>0</v>
      </c>
      <c r="O67" s="25">
        <f t="shared" si="26"/>
        <v>301</v>
      </c>
      <c r="P67" s="20">
        <v>0</v>
      </c>
      <c r="Q67" s="21">
        <v>1325</v>
      </c>
      <c r="R67" s="80">
        <f t="shared" si="27"/>
        <v>1325</v>
      </c>
      <c r="S67" s="80">
        <v>78</v>
      </c>
      <c r="T67" s="80">
        <v>22</v>
      </c>
      <c r="U67" s="22">
        <f t="shared" si="28"/>
        <v>100</v>
      </c>
      <c r="V67" s="28">
        <v>212</v>
      </c>
      <c r="W67" s="19">
        <v>0</v>
      </c>
      <c r="X67" s="19">
        <v>0</v>
      </c>
      <c r="Y67" s="29">
        <f t="shared" si="29"/>
        <v>301</v>
      </c>
      <c r="Z67" s="30">
        <f t="shared" si="30"/>
        <v>1637</v>
      </c>
      <c r="AA67" s="31">
        <f t="shared" si="31"/>
        <v>1938</v>
      </c>
      <c r="AB67" s="32"/>
      <c r="AC67" s="33">
        <v>254</v>
      </c>
      <c r="AD67" s="32"/>
      <c r="AE67" s="123">
        <f t="shared" si="32"/>
        <v>1684</v>
      </c>
      <c r="AF67" s="129">
        <v>13</v>
      </c>
      <c r="AG67" s="134">
        <v>479</v>
      </c>
      <c r="AH67" s="134">
        <v>173</v>
      </c>
      <c r="AI67" s="104">
        <v>25611</v>
      </c>
      <c r="AJ67" s="105">
        <v>0.248</v>
      </c>
      <c r="AK67" s="117">
        <f t="shared" si="11"/>
        <v>6351.5280000000002</v>
      </c>
      <c r="AL67" s="105">
        <f t="shared" si="33"/>
        <v>0.26513305144840738</v>
      </c>
    </row>
    <row r="68" spans="2:38" x14ac:dyDescent="0.2">
      <c r="B68" s="16" t="s">
        <v>96</v>
      </c>
      <c r="C68" s="17" t="s">
        <v>97</v>
      </c>
      <c r="D68" s="18" t="s">
        <v>41</v>
      </c>
      <c r="E68" s="19">
        <v>155</v>
      </c>
      <c r="F68" s="19">
        <v>0</v>
      </c>
      <c r="G68" s="20">
        <v>0</v>
      </c>
      <c r="H68" s="21">
        <v>0</v>
      </c>
      <c r="I68" s="80">
        <f t="shared" si="24"/>
        <v>0</v>
      </c>
      <c r="J68" s="80">
        <v>0</v>
      </c>
      <c r="K68" s="81">
        <v>0</v>
      </c>
      <c r="L68" s="80">
        <f t="shared" si="25"/>
        <v>0</v>
      </c>
      <c r="M68" s="23">
        <v>155</v>
      </c>
      <c r="N68" s="24">
        <v>0</v>
      </c>
      <c r="O68" s="25">
        <f t="shared" si="26"/>
        <v>155</v>
      </c>
      <c r="P68" s="20">
        <v>0</v>
      </c>
      <c r="Q68" s="21">
        <v>0</v>
      </c>
      <c r="R68" s="80">
        <f t="shared" si="27"/>
        <v>0</v>
      </c>
      <c r="S68" s="80">
        <v>22</v>
      </c>
      <c r="T68" s="80">
        <v>0</v>
      </c>
      <c r="U68" s="22">
        <f t="shared" si="28"/>
        <v>22</v>
      </c>
      <c r="V68" s="28">
        <v>0</v>
      </c>
      <c r="W68" s="19">
        <v>0</v>
      </c>
      <c r="X68" s="19">
        <v>0</v>
      </c>
      <c r="Y68" s="29">
        <f t="shared" si="29"/>
        <v>155</v>
      </c>
      <c r="Z68" s="30">
        <f t="shared" si="30"/>
        <v>22</v>
      </c>
      <c r="AA68" s="31">
        <f t="shared" si="31"/>
        <v>177</v>
      </c>
      <c r="AB68" s="32"/>
      <c r="AC68" s="33">
        <v>22</v>
      </c>
      <c r="AD68" s="32"/>
      <c r="AE68" s="123">
        <f t="shared" si="32"/>
        <v>155</v>
      </c>
      <c r="AF68" s="129">
        <v>5</v>
      </c>
      <c r="AG68" s="134">
        <v>26</v>
      </c>
      <c r="AH68" s="134">
        <v>62</v>
      </c>
      <c r="AI68" s="104">
        <v>6328</v>
      </c>
      <c r="AJ68" s="105">
        <v>0.21299999999999999</v>
      </c>
      <c r="AK68" s="117">
        <f t="shared" ref="AK68:AK110" si="34">AI68*AJ68</f>
        <v>1347.864</v>
      </c>
      <c r="AL68" s="105">
        <f t="shared" si="33"/>
        <v>0.11499676525228064</v>
      </c>
    </row>
    <row r="69" spans="2:38" x14ac:dyDescent="0.2">
      <c r="B69" s="16" t="s">
        <v>102</v>
      </c>
      <c r="C69" s="17" t="s">
        <v>103</v>
      </c>
      <c r="D69" s="18" t="s">
        <v>41</v>
      </c>
      <c r="E69" s="19">
        <v>213</v>
      </c>
      <c r="F69" s="19">
        <v>0</v>
      </c>
      <c r="G69" s="20">
        <v>0</v>
      </c>
      <c r="H69" s="21">
        <v>0</v>
      </c>
      <c r="I69" s="80">
        <f t="shared" si="24"/>
        <v>0</v>
      </c>
      <c r="J69" s="80">
        <v>0</v>
      </c>
      <c r="K69" s="81">
        <v>0</v>
      </c>
      <c r="L69" s="80">
        <f t="shared" si="25"/>
        <v>0</v>
      </c>
      <c r="M69" s="23">
        <v>213</v>
      </c>
      <c r="N69" s="24">
        <v>0</v>
      </c>
      <c r="O69" s="25">
        <f t="shared" si="26"/>
        <v>213</v>
      </c>
      <c r="P69" s="20">
        <v>0</v>
      </c>
      <c r="Q69" s="21">
        <v>0</v>
      </c>
      <c r="R69" s="80">
        <f t="shared" si="27"/>
        <v>0</v>
      </c>
      <c r="S69" s="80">
        <v>25</v>
      </c>
      <c r="T69" s="80">
        <v>22</v>
      </c>
      <c r="U69" s="22">
        <f t="shared" si="28"/>
        <v>47</v>
      </c>
      <c r="V69" s="28">
        <v>70</v>
      </c>
      <c r="W69" s="19">
        <v>0</v>
      </c>
      <c r="X69" s="19">
        <v>0</v>
      </c>
      <c r="Y69" s="29">
        <f t="shared" si="29"/>
        <v>213</v>
      </c>
      <c r="Z69" s="30">
        <f t="shared" si="30"/>
        <v>117</v>
      </c>
      <c r="AA69" s="31">
        <f t="shared" si="31"/>
        <v>330</v>
      </c>
      <c r="AB69" s="32"/>
      <c r="AC69" s="33">
        <v>47</v>
      </c>
      <c r="AD69" s="32"/>
      <c r="AE69" s="123">
        <f t="shared" si="32"/>
        <v>283</v>
      </c>
      <c r="AF69" s="129">
        <v>10</v>
      </c>
      <c r="AG69" s="134">
        <v>52</v>
      </c>
      <c r="AH69" s="134">
        <v>55</v>
      </c>
      <c r="AI69" s="104">
        <v>34820</v>
      </c>
      <c r="AJ69" s="105">
        <v>0.252</v>
      </c>
      <c r="AK69" s="117">
        <f t="shared" si="34"/>
        <v>8774.64</v>
      </c>
      <c r="AL69" s="105">
        <f t="shared" si="33"/>
        <v>3.2252035411139378E-2</v>
      </c>
    </row>
    <row r="70" spans="2:38" x14ac:dyDescent="0.2">
      <c r="B70" s="16" t="s">
        <v>118</v>
      </c>
      <c r="C70" s="17" t="s">
        <v>119</v>
      </c>
      <c r="D70" s="18" t="s">
        <v>41</v>
      </c>
      <c r="E70" s="19">
        <v>315</v>
      </c>
      <c r="F70" s="19">
        <v>0</v>
      </c>
      <c r="G70" s="20">
        <v>0</v>
      </c>
      <c r="H70" s="21">
        <v>0</v>
      </c>
      <c r="I70" s="80">
        <f t="shared" si="24"/>
        <v>0</v>
      </c>
      <c r="J70" s="80">
        <v>0</v>
      </c>
      <c r="K70" s="81">
        <v>0</v>
      </c>
      <c r="L70" s="80">
        <f t="shared" si="25"/>
        <v>0</v>
      </c>
      <c r="M70" s="23">
        <v>315</v>
      </c>
      <c r="N70" s="24">
        <v>0</v>
      </c>
      <c r="O70" s="25">
        <f t="shared" si="26"/>
        <v>315</v>
      </c>
      <c r="P70" s="20">
        <v>12</v>
      </c>
      <c r="Q70" s="21">
        <v>0</v>
      </c>
      <c r="R70" s="80">
        <f t="shared" si="27"/>
        <v>12</v>
      </c>
      <c r="S70" s="80">
        <v>6</v>
      </c>
      <c r="T70" s="80">
        <v>0</v>
      </c>
      <c r="U70" s="22">
        <f t="shared" si="28"/>
        <v>6</v>
      </c>
      <c r="V70" s="28">
        <v>0</v>
      </c>
      <c r="W70" s="19">
        <v>0</v>
      </c>
      <c r="X70" s="19">
        <v>0</v>
      </c>
      <c r="Y70" s="29">
        <f t="shared" si="29"/>
        <v>327</v>
      </c>
      <c r="Z70" s="30">
        <f t="shared" si="30"/>
        <v>6</v>
      </c>
      <c r="AA70" s="31">
        <f t="shared" si="31"/>
        <v>333</v>
      </c>
      <c r="AB70" s="32"/>
      <c r="AC70" s="33">
        <v>6</v>
      </c>
      <c r="AD70" s="32"/>
      <c r="AE70" s="123">
        <f t="shared" si="32"/>
        <v>327</v>
      </c>
      <c r="AF70" s="130">
        <v>15</v>
      </c>
      <c r="AG70" s="134">
        <v>50</v>
      </c>
      <c r="AH70" s="134">
        <v>53</v>
      </c>
      <c r="AI70" s="104">
        <v>33212</v>
      </c>
      <c r="AJ70" s="105">
        <v>0.224</v>
      </c>
      <c r="AK70" s="117">
        <f t="shared" si="34"/>
        <v>7439.4880000000003</v>
      </c>
      <c r="AL70" s="105">
        <f t="shared" si="33"/>
        <v>4.3954637738511035E-2</v>
      </c>
    </row>
    <row r="71" spans="2:38" x14ac:dyDescent="0.2">
      <c r="B71" s="16" t="s">
        <v>120</v>
      </c>
      <c r="C71" s="17" t="s">
        <v>121</v>
      </c>
      <c r="D71" s="18" t="s">
        <v>41</v>
      </c>
      <c r="E71" s="19">
        <v>264</v>
      </c>
      <c r="F71" s="19">
        <v>0</v>
      </c>
      <c r="G71" s="20">
        <v>0</v>
      </c>
      <c r="H71" s="21">
        <v>0</v>
      </c>
      <c r="I71" s="80">
        <f t="shared" si="24"/>
        <v>0</v>
      </c>
      <c r="J71" s="80">
        <v>0</v>
      </c>
      <c r="K71" s="81">
        <v>0</v>
      </c>
      <c r="L71" s="80">
        <f t="shared" si="25"/>
        <v>0</v>
      </c>
      <c r="M71" s="23">
        <v>264</v>
      </c>
      <c r="N71" s="24">
        <v>0</v>
      </c>
      <c r="O71" s="25">
        <f t="shared" si="26"/>
        <v>264</v>
      </c>
      <c r="P71" s="20">
        <v>0</v>
      </c>
      <c r="Q71" s="21">
        <v>20</v>
      </c>
      <c r="R71" s="80">
        <f t="shared" si="27"/>
        <v>20</v>
      </c>
      <c r="S71" s="80">
        <v>43</v>
      </c>
      <c r="T71" s="80">
        <v>3</v>
      </c>
      <c r="U71" s="22">
        <f t="shared" si="28"/>
        <v>46</v>
      </c>
      <c r="V71" s="28">
        <v>42</v>
      </c>
      <c r="W71" s="19">
        <v>0</v>
      </c>
      <c r="X71" s="19">
        <v>0</v>
      </c>
      <c r="Y71" s="29">
        <f t="shared" si="29"/>
        <v>264</v>
      </c>
      <c r="Z71" s="30">
        <f t="shared" si="30"/>
        <v>108</v>
      </c>
      <c r="AA71" s="31">
        <f t="shared" si="31"/>
        <v>372</v>
      </c>
      <c r="AB71" s="32"/>
      <c r="AC71" s="33">
        <v>89</v>
      </c>
      <c r="AD71" s="32"/>
      <c r="AE71" s="123">
        <f t="shared" si="32"/>
        <v>283</v>
      </c>
      <c r="AF71" s="129">
        <v>11</v>
      </c>
      <c r="AG71" s="134">
        <v>74</v>
      </c>
      <c r="AH71" s="134">
        <v>109</v>
      </c>
      <c r="AI71" s="104">
        <v>9502</v>
      </c>
      <c r="AJ71" s="105">
        <v>0.23300000000000001</v>
      </c>
      <c r="AK71" s="117">
        <f t="shared" si="34"/>
        <v>2213.9659999999999</v>
      </c>
      <c r="AL71" s="105">
        <f t="shared" si="33"/>
        <v>0.1278249078802475</v>
      </c>
    </row>
    <row r="72" spans="2:38" x14ac:dyDescent="0.2">
      <c r="B72" s="16" t="s">
        <v>122</v>
      </c>
      <c r="C72" s="37" t="s">
        <v>123</v>
      </c>
      <c r="D72" s="18" t="s">
        <v>41</v>
      </c>
      <c r="E72" s="19">
        <v>481</v>
      </c>
      <c r="F72" s="19">
        <v>0</v>
      </c>
      <c r="G72" s="20">
        <v>0</v>
      </c>
      <c r="H72" s="21">
        <v>0</v>
      </c>
      <c r="I72" s="80">
        <f t="shared" si="24"/>
        <v>0</v>
      </c>
      <c r="J72" s="80">
        <v>0</v>
      </c>
      <c r="K72" s="81">
        <v>0</v>
      </c>
      <c r="L72" s="80">
        <f t="shared" si="25"/>
        <v>0</v>
      </c>
      <c r="M72" s="23">
        <v>481</v>
      </c>
      <c r="N72" s="24">
        <v>0</v>
      </c>
      <c r="O72" s="25">
        <f t="shared" si="26"/>
        <v>481</v>
      </c>
      <c r="P72" s="20">
        <v>5</v>
      </c>
      <c r="Q72" s="21">
        <v>0</v>
      </c>
      <c r="R72" s="80">
        <f t="shared" si="27"/>
        <v>5</v>
      </c>
      <c r="S72" s="80">
        <v>42</v>
      </c>
      <c r="T72" s="80">
        <v>60</v>
      </c>
      <c r="U72" s="22">
        <f t="shared" si="28"/>
        <v>102</v>
      </c>
      <c r="V72" s="28">
        <v>0</v>
      </c>
      <c r="W72" s="19">
        <v>6</v>
      </c>
      <c r="X72" s="19">
        <v>0</v>
      </c>
      <c r="Y72" s="29">
        <f t="shared" si="29"/>
        <v>492</v>
      </c>
      <c r="Z72" s="30">
        <f t="shared" si="30"/>
        <v>102</v>
      </c>
      <c r="AA72" s="31">
        <f t="shared" si="31"/>
        <v>594</v>
      </c>
      <c r="AB72" s="32"/>
      <c r="AC72" s="33">
        <v>215</v>
      </c>
      <c r="AD72" s="32"/>
      <c r="AE72" s="123">
        <f t="shared" si="32"/>
        <v>379</v>
      </c>
      <c r="AF72" s="129">
        <v>6</v>
      </c>
      <c r="AG72" s="134">
        <v>34</v>
      </c>
      <c r="AH72" s="134">
        <v>53</v>
      </c>
      <c r="AI72" s="104">
        <v>32822</v>
      </c>
      <c r="AJ72" s="105">
        <v>0.25700000000000001</v>
      </c>
      <c r="AK72" s="117">
        <f t="shared" si="34"/>
        <v>8435.2540000000008</v>
      </c>
      <c r="AL72" s="105">
        <f t="shared" si="33"/>
        <v>4.4930478679124537E-2</v>
      </c>
    </row>
    <row r="73" spans="2:38" x14ac:dyDescent="0.2">
      <c r="B73" s="16" t="s">
        <v>124</v>
      </c>
      <c r="C73" s="17" t="s">
        <v>125</v>
      </c>
      <c r="D73" s="18" t="s">
        <v>41</v>
      </c>
      <c r="E73" s="19">
        <v>178</v>
      </c>
      <c r="F73" s="19">
        <v>0</v>
      </c>
      <c r="G73" s="20">
        <v>0</v>
      </c>
      <c r="H73" s="21">
        <v>0</v>
      </c>
      <c r="I73" s="80">
        <f t="shared" si="24"/>
        <v>0</v>
      </c>
      <c r="J73" s="80">
        <v>0</v>
      </c>
      <c r="K73" s="81">
        <v>0</v>
      </c>
      <c r="L73" s="80">
        <f t="shared" si="25"/>
        <v>0</v>
      </c>
      <c r="M73" s="23">
        <v>178</v>
      </c>
      <c r="N73" s="24">
        <v>0</v>
      </c>
      <c r="O73" s="25">
        <f t="shared" si="26"/>
        <v>178</v>
      </c>
      <c r="P73" s="20">
        <v>0</v>
      </c>
      <c r="Q73" s="21">
        <v>0</v>
      </c>
      <c r="R73" s="80">
        <f t="shared" si="27"/>
        <v>0</v>
      </c>
      <c r="S73" s="80">
        <v>16</v>
      </c>
      <c r="T73" s="80">
        <v>0</v>
      </c>
      <c r="U73" s="22">
        <f t="shared" si="28"/>
        <v>16</v>
      </c>
      <c r="V73" s="28">
        <v>0</v>
      </c>
      <c r="W73" s="19">
        <v>0</v>
      </c>
      <c r="X73" s="19">
        <v>0</v>
      </c>
      <c r="Y73" s="29">
        <f t="shared" si="29"/>
        <v>178</v>
      </c>
      <c r="Z73" s="30">
        <f t="shared" si="30"/>
        <v>16</v>
      </c>
      <c r="AA73" s="31">
        <f t="shared" si="31"/>
        <v>194</v>
      </c>
      <c r="AB73" s="32"/>
      <c r="AC73" s="33">
        <v>16</v>
      </c>
      <c r="AD73" s="32"/>
      <c r="AE73" s="123">
        <f t="shared" si="32"/>
        <v>178</v>
      </c>
      <c r="AF73" s="129">
        <v>20</v>
      </c>
      <c r="AG73" s="134">
        <v>97</v>
      </c>
      <c r="AH73" s="134">
        <v>206</v>
      </c>
      <c r="AI73" s="104">
        <v>12208</v>
      </c>
      <c r="AJ73" s="105">
        <v>0.216</v>
      </c>
      <c r="AK73" s="117">
        <f t="shared" si="34"/>
        <v>2636.9279999999999</v>
      </c>
      <c r="AL73" s="105">
        <f t="shared" si="33"/>
        <v>6.750279112664434E-2</v>
      </c>
    </row>
    <row r="74" spans="2:38" x14ac:dyDescent="0.2">
      <c r="B74" s="16" t="s">
        <v>180</v>
      </c>
      <c r="C74" s="17" t="s">
        <v>181</v>
      </c>
      <c r="D74" s="18" t="s">
        <v>41</v>
      </c>
      <c r="E74" s="19">
        <v>78</v>
      </c>
      <c r="F74" s="19">
        <v>0</v>
      </c>
      <c r="G74" s="20">
        <v>0</v>
      </c>
      <c r="H74" s="21">
        <v>0</v>
      </c>
      <c r="I74" s="80">
        <f t="shared" si="24"/>
        <v>0</v>
      </c>
      <c r="J74" s="80">
        <v>0</v>
      </c>
      <c r="K74" s="81">
        <v>0</v>
      </c>
      <c r="L74" s="80">
        <f t="shared" si="25"/>
        <v>0</v>
      </c>
      <c r="M74" s="23">
        <v>78</v>
      </c>
      <c r="N74" s="24">
        <v>0</v>
      </c>
      <c r="O74" s="25">
        <f t="shared" si="26"/>
        <v>78</v>
      </c>
      <c r="P74" s="20">
        <v>0</v>
      </c>
      <c r="Q74" s="21">
        <v>185</v>
      </c>
      <c r="R74" s="80">
        <f t="shared" si="27"/>
        <v>185</v>
      </c>
      <c r="S74" s="80">
        <v>3</v>
      </c>
      <c r="T74" s="80">
        <v>0</v>
      </c>
      <c r="U74" s="22">
        <f t="shared" si="28"/>
        <v>3</v>
      </c>
      <c r="V74" s="28">
        <v>33</v>
      </c>
      <c r="W74" s="19">
        <v>0</v>
      </c>
      <c r="X74" s="19">
        <v>0</v>
      </c>
      <c r="Y74" s="29">
        <f t="shared" si="29"/>
        <v>78</v>
      </c>
      <c r="Z74" s="30">
        <f t="shared" si="30"/>
        <v>221</v>
      </c>
      <c r="AA74" s="31">
        <f t="shared" si="31"/>
        <v>299</v>
      </c>
      <c r="AB74" s="32"/>
      <c r="AC74" s="33">
        <v>18</v>
      </c>
      <c r="AD74" s="32"/>
      <c r="AE74" s="123">
        <f t="shared" si="32"/>
        <v>281</v>
      </c>
      <c r="AF74" s="129">
        <v>4</v>
      </c>
      <c r="AG74" s="134">
        <v>13</v>
      </c>
      <c r="AH74" s="134">
        <v>40</v>
      </c>
      <c r="AI74" s="104">
        <v>2694</v>
      </c>
      <c r="AJ74" s="105">
        <v>0.20100000000000001</v>
      </c>
      <c r="AK74" s="117">
        <f t="shared" si="34"/>
        <v>541.49400000000003</v>
      </c>
      <c r="AL74" s="105">
        <f t="shared" si="33"/>
        <v>0.51893465116880333</v>
      </c>
    </row>
    <row r="75" spans="2:38" x14ac:dyDescent="0.2">
      <c r="B75" s="16" t="s">
        <v>182</v>
      </c>
      <c r="C75" s="17" t="s">
        <v>183</v>
      </c>
      <c r="D75" s="18" t="s">
        <v>41</v>
      </c>
      <c r="E75" s="19">
        <v>70</v>
      </c>
      <c r="F75" s="19">
        <v>0</v>
      </c>
      <c r="G75" s="20">
        <v>0</v>
      </c>
      <c r="H75" s="21">
        <v>0</v>
      </c>
      <c r="I75" s="80">
        <f t="shared" si="24"/>
        <v>0</v>
      </c>
      <c r="J75" s="80">
        <v>0</v>
      </c>
      <c r="K75" s="81">
        <v>0</v>
      </c>
      <c r="L75" s="80">
        <f t="shared" si="25"/>
        <v>0</v>
      </c>
      <c r="M75" s="23">
        <v>70</v>
      </c>
      <c r="N75" s="24">
        <v>0</v>
      </c>
      <c r="O75" s="25">
        <f t="shared" si="26"/>
        <v>70</v>
      </c>
      <c r="P75" s="20">
        <v>0</v>
      </c>
      <c r="Q75" s="21">
        <v>0</v>
      </c>
      <c r="R75" s="80">
        <f t="shared" si="27"/>
        <v>0</v>
      </c>
      <c r="S75" s="80">
        <v>2</v>
      </c>
      <c r="T75" s="80">
        <v>0</v>
      </c>
      <c r="U75" s="22">
        <f t="shared" si="28"/>
        <v>2</v>
      </c>
      <c r="V75" s="28">
        <v>75</v>
      </c>
      <c r="W75" s="19">
        <v>0</v>
      </c>
      <c r="X75" s="19">
        <v>0</v>
      </c>
      <c r="Y75" s="29">
        <f t="shared" si="29"/>
        <v>70</v>
      </c>
      <c r="Z75" s="30">
        <f t="shared" si="30"/>
        <v>77</v>
      </c>
      <c r="AA75" s="31">
        <f t="shared" si="31"/>
        <v>147</v>
      </c>
      <c r="AB75" s="32"/>
      <c r="AC75" s="33">
        <v>16</v>
      </c>
      <c r="AD75" s="32"/>
      <c r="AE75" s="123">
        <f t="shared" si="32"/>
        <v>131</v>
      </c>
      <c r="AF75" s="129">
        <v>3</v>
      </c>
      <c r="AG75" s="134">
        <v>11</v>
      </c>
      <c r="AH75" s="134">
        <v>26</v>
      </c>
      <c r="AI75" s="104">
        <v>3481</v>
      </c>
      <c r="AJ75" s="105">
        <v>0.20499999999999999</v>
      </c>
      <c r="AK75" s="117">
        <f t="shared" si="34"/>
        <v>713.6049999999999</v>
      </c>
      <c r="AL75" s="105">
        <f t="shared" si="33"/>
        <v>0.183574946924419</v>
      </c>
    </row>
    <row r="76" spans="2:38" x14ac:dyDescent="0.2">
      <c r="B76" s="16" t="s">
        <v>186</v>
      </c>
      <c r="C76" s="38" t="s">
        <v>187</v>
      </c>
      <c r="D76" s="18" t="s">
        <v>41</v>
      </c>
      <c r="E76" s="19">
        <v>506</v>
      </c>
      <c r="F76" s="19">
        <v>0</v>
      </c>
      <c r="G76" s="20">
        <v>2</v>
      </c>
      <c r="H76" s="21">
        <v>0</v>
      </c>
      <c r="I76" s="80">
        <f t="shared" si="24"/>
        <v>2</v>
      </c>
      <c r="J76" s="80">
        <v>0</v>
      </c>
      <c r="K76" s="81">
        <v>152</v>
      </c>
      <c r="L76" s="80">
        <f t="shared" si="25"/>
        <v>152</v>
      </c>
      <c r="M76" s="23">
        <v>508</v>
      </c>
      <c r="N76" s="24">
        <v>152</v>
      </c>
      <c r="O76" s="25">
        <f t="shared" si="26"/>
        <v>660</v>
      </c>
      <c r="P76" s="20">
        <v>0</v>
      </c>
      <c r="Q76" s="21">
        <v>503</v>
      </c>
      <c r="R76" s="80">
        <f t="shared" si="27"/>
        <v>503</v>
      </c>
      <c r="S76" s="80">
        <v>94</v>
      </c>
      <c r="T76" s="80">
        <v>88</v>
      </c>
      <c r="U76" s="22">
        <f t="shared" si="28"/>
        <v>182</v>
      </c>
      <c r="V76" s="28">
        <v>4835</v>
      </c>
      <c r="W76" s="19">
        <v>26</v>
      </c>
      <c r="X76" s="19">
        <v>150</v>
      </c>
      <c r="Y76" s="29">
        <f t="shared" si="29"/>
        <v>534</v>
      </c>
      <c r="Z76" s="30">
        <f t="shared" si="30"/>
        <v>5822</v>
      </c>
      <c r="AA76" s="31">
        <f t="shared" si="31"/>
        <v>6356</v>
      </c>
      <c r="AB76" s="32"/>
      <c r="AC76" s="33">
        <v>3</v>
      </c>
      <c r="AD76" s="32"/>
      <c r="AE76" s="123">
        <f t="shared" si="32"/>
        <v>6353</v>
      </c>
      <c r="AF76" s="129">
        <v>18</v>
      </c>
      <c r="AG76" s="134">
        <v>374</v>
      </c>
      <c r="AH76" s="134">
        <v>143</v>
      </c>
      <c r="AI76" s="104">
        <v>508803</v>
      </c>
      <c r="AJ76" s="105">
        <v>0.26500000000000001</v>
      </c>
      <c r="AK76" s="117">
        <f t="shared" si="34"/>
        <v>134832.79500000001</v>
      </c>
      <c r="AL76" s="105">
        <f t="shared" si="33"/>
        <v>4.7117617045615644E-2</v>
      </c>
    </row>
    <row r="77" spans="2:38" x14ac:dyDescent="0.2">
      <c r="B77" s="16" t="s">
        <v>192</v>
      </c>
      <c r="C77" s="38" t="s">
        <v>193</v>
      </c>
      <c r="D77" s="18" t="s">
        <v>41</v>
      </c>
      <c r="E77" s="19">
        <v>205</v>
      </c>
      <c r="F77" s="19">
        <v>0</v>
      </c>
      <c r="G77" s="20">
        <v>0</v>
      </c>
      <c r="H77" s="21">
        <v>0</v>
      </c>
      <c r="I77" s="80">
        <f t="shared" si="24"/>
        <v>0</v>
      </c>
      <c r="J77" s="80">
        <v>0</v>
      </c>
      <c r="K77" s="81">
        <v>0</v>
      </c>
      <c r="L77" s="80">
        <f t="shared" si="25"/>
        <v>0</v>
      </c>
      <c r="M77" s="23">
        <v>205</v>
      </c>
      <c r="N77" s="24">
        <v>0</v>
      </c>
      <c r="O77" s="25">
        <f t="shared" si="26"/>
        <v>205</v>
      </c>
      <c r="P77" s="20">
        <v>0</v>
      </c>
      <c r="Q77" s="21">
        <v>0</v>
      </c>
      <c r="R77" s="80">
        <f t="shared" si="27"/>
        <v>0</v>
      </c>
      <c r="S77" s="80">
        <v>2</v>
      </c>
      <c r="T77" s="80">
        <v>0</v>
      </c>
      <c r="U77" s="22">
        <f t="shared" si="28"/>
        <v>2</v>
      </c>
      <c r="V77" s="28">
        <v>0</v>
      </c>
      <c r="W77" s="19">
        <v>0</v>
      </c>
      <c r="X77" s="19">
        <v>0</v>
      </c>
      <c r="Y77" s="29">
        <f t="shared" si="29"/>
        <v>205</v>
      </c>
      <c r="Z77" s="30">
        <f t="shared" si="30"/>
        <v>2</v>
      </c>
      <c r="AA77" s="31">
        <f t="shared" si="31"/>
        <v>207</v>
      </c>
      <c r="AB77" s="32"/>
      <c r="AC77" s="33">
        <v>2</v>
      </c>
      <c r="AD77" s="32"/>
      <c r="AE77" s="123">
        <f t="shared" si="32"/>
        <v>205</v>
      </c>
      <c r="AF77" s="129">
        <v>9</v>
      </c>
      <c r="AG77" s="134">
        <v>43</v>
      </c>
      <c r="AH77" s="134">
        <v>88</v>
      </c>
      <c r="AI77" s="104">
        <v>16416</v>
      </c>
      <c r="AJ77" s="105">
        <v>0.248</v>
      </c>
      <c r="AK77" s="117">
        <f t="shared" si="34"/>
        <v>4071.1680000000001</v>
      </c>
      <c r="AL77" s="105">
        <f t="shared" si="33"/>
        <v>5.0354099855373195E-2</v>
      </c>
    </row>
    <row r="78" spans="2:38" x14ac:dyDescent="0.2">
      <c r="B78" s="16" t="s">
        <v>194</v>
      </c>
      <c r="C78" s="38" t="s">
        <v>195</v>
      </c>
      <c r="D78" s="18" t="s">
        <v>41</v>
      </c>
      <c r="E78" s="19">
        <v>172</v>
      </c>
      <c r="F78" s="19">
        <v>0</v>
      </c>
      <c r="G78" s="20">
        <v>0</v>
      </c>
      <c r="H78" s="21">
        <v>0</v>
      </c>
      <c r="I78" s="80">
        <f t="shared" si="24"/>
        <v>0</v>
      </c>
      <c r="J78" s="80">
        <v>0</v>
      </c>
      <c r="K78" s="81">
        <v>0</v>
      </c>
      <c r="L78" s="80">
        <f t="shared" si="25"/>
        <v>0</v>
      </c>
      <c r="M78" s="23">
        <v>172</v>
      </c>
      <c r="N78" s="24">
        <v>0</v>
      </c>
      <c r="O78" s="25">
        <f t="shared" si="26"/>
        <v>172</v>
      </c>
      <c r="P78" s="20">
        <v>0</v>
      </c>
      <c r="Q78" s="21">
        <v>0</v>
      </c>
      <c r="R78" s="80">
        <f t="shared" si="27"/>
        <v>0</v>
      </c>
      <c r="S78" s="80">
        <v>2</v>
      </c>
      <c r="T78" s="80">
        <v>0</v>
      </c>
      <c r="U78" s="22">
        <f t="shared" si="28"/>
        <v>2</v>
      </c>
      <c r="V78" s="28">
        <v>0</v>
      </c>
      <c r="W78" s="19">
        <v>0</v>
      </c>
      <c r="X78" s="19">
        <v>0</v>
      </c>
      <c r="Y78" s="29">
        <f t="shared" si="29"/>
        <v>172</v>
      </c>
      <c r="Z78" s="30">
        <f t="shared" si="30"/>
        <v>2</v>
      </c>
      <c r="AA78" s="31">
        <f t="shared" si="31"/>
        <v>174</v>
      </c>
      <c r="AB78" s="32"/>
      <c r="AC78" s="33">
        <v>2</v>
      </c>
      <c r="AD78" s="32"/>
      <c r="AE78" s="123">
        <f t="shared" si="32"/>
        <v>172</v>
      </c>
      <c r="AF78" s="129">
        <v>7</v>
      </c>
      <c r="AG78" s="134">
        <v>14</v>
      </c>
      <c r="AH78" s="134">
        <v>54</v>
      </c>
      <c r="AI78" s="104">
        <v>14772</v>
      </c>
      <c r="AJ78" s="105">
        <v>0.25</v>
      </c>
      <c r="AK78" s="117">
        <f t="shared" si="34"/>
        <v>3693</v>
      </c>
      <c r="AL78" s="105">
        <f t="shared" si="33"/>
        <v>4.6574600595721632E-2</v>
      </c>
    </row>
    <row r="79" spans="2:38" x14ac:dyDescent="0.2">
      <c r="B79" s="16" t="s">
        <v>196</v>
      </c>
      <c r="C79" s="38" t="s">
        <v>197</v>
      </c>
      <c r="D79" s="18" t="s">
        <v>41</v>
      </c>
      <c r="E79" s="19">
        <v>151</v>
      </c>
      <c r="F79" s="19">
        <v>0</v>
      </c>
      <c r="G79" s="20">
        <v>0</v>
      </c>
      <c r="H79" s="21">
        <v>0</v>
      </c>
      <c r="I79" s="80">
        <f t="shared" si="24"/>
        <v>0</v>
      </c>
      <c r="J79" s="80">
        <v>0</v>
      </c>
      <c r="K79" s="81">
        <v>0</v>
      </c>
      <c r="L79" s="80">
        <f t="shared" si="25"/>
        <v>0</v>
      </c>
      <c r="M79" s="23">
        <v>151</v>
      </c>
      <c r="N79" s="24">
        <v>0</v>
      </c>
      <c r="O79" s="25">
        <f t="shared" si="26"/>
        <v>151</v>
      </c>
      <c r="P79" s="20">
        <v>0</v>
      </c>
      <c r="Q79" s="21">
        <v>0</v>
      </c>
      <c r="R79" s="80">
        <f t="shared" si="27"/>
        <v>0</v>
      </c>
      <c r="S79" s="80">
        <v>1</v>
      </c>
      <c r="T79" s="80">
        <v>0</v>
      </c>
      <c r="U79" s="22">
        <f t="shared" si="28"/>
        <v>1</v>
      </c>
      <c r="V79" s="28">
        <v>0</v>
      </c>
      <c r="W79" s="19">
        <v>0</v>
      </c>
      <c r="X79" s="19">
        <v>0</v>
      </c>
      <c r="Y79" s="29">
        <f t="shared" si="29"/>
        <v>151</v>
      </c>
      <c r="Z79" s="30">
        <f t="shared" si="30"/>
        <v>1</v>
      </c>
      <c r="AA79" s="31">
        <f t="shared" si="31"/>
        <v>152</v>
      </c>
      <c r="AB79" s="32"/>
      <c r="AC79" s="33">
        <v>4</v>
      </c>
      <c r="AD79" s="32"/>
      <c r="AE79" s="123">
        <f t="shared" si="32"/>
        <v>148</v>
      </c>
      <c r="AF79" s="129">
        <v>6</v>
      </c>
      <c r="AG79" s="134">
        <v>13</v>
      </c>
      <c r="AH79" s="134">
        <v>55</v>
      </c>
      <c r="AI79" s="104">
        <v>12909</v>
      </c>
      <c r="AJ79" s="105">
        <v>0.23300000000000001</v>
      </c>
      <c r="AK79" s="117">
        <f t="shared" si="34"/>
        <v>3007.797</v>
      </c>
      <c r="AL79" s="105">
        <f t="shared" si="33"/>
        <v>4.9205448373011877E-2</v>
      </c>
    </row>
    <row r="80" spans="2:38" x14ac:dyDescent="0.2">
      <c r="B80" s="16" t="s">
        <v>204</v>
      </c>
      <c r="C80" s="38" t="s">
        <v>205</v>
      </c>
      <c r="D80" s="18" t="s">
        <v>41</v>
      </c>
      <c r="E80" s="19">
        <v>127</v>
      </c>
      <c r="F80" s="19">
        <v>0</v>
      </c>
      <c r="G80" s="20">
        <v>0</v>
      </c>
      <c r="H80" s="21">
        <v>0</v>
      </c>
      <c r="I80" s="80">
        <f t="shared" si="24"/>
        <v>0</v>
      </c>
      <c r="J80" s="80">
        <v>0</v>
      </c>
      <c r="K80" s="81">
        <v>0</v>
      </c>
      <c r="L80" s="80">
        <f t="shared" si="25"/>
        <v>0</v>
      </c>
      <c r="M80" s="23">
        <v>127</v>
      </c>
      <c r="N80" s="24">
        <v>0</v>
      </c>
      <c r="O80" s="25">
        <f t="shared" si="26"/>
        <v>127</v>
      </c>
      <c r="P80" s="20">
        <v>0</v>
      </c>
      <c r="Q80" s="21">
        <v>130</v>
      </c>
      <c r="R80" s="80">
        <f t="shared" si="27"/>
        <v>130</v>
      </c>
      <c r="S80" s="80">
        <v>18</v>
      </c>
      <c r="T80" s="80">
        <v>0</v>
      </c>
      <c r="U80" s="22">
        <f t="shared" si="28"/>
        <v>18</v>
      </c>
      <c r="V80" s="28">
        <v>0</v>
      </c>
      <c r="W80" s="19">
        <v>0</v>
      </c>
      <c r="X80" s="19">
        <v>138</v>
      </c>
      <c r="Y80" s="29">
        <f t="shared" si="29"/>
        <v>127</v>
      </c>
      <c r="Z80" s="30">
        <f t="shared" si="30"/>
        <v>286</v>
      </c>
      <c r="AA80" s="31">
        <f t="shared" si="31"/>
        <v>413</v>
      </c>
      <c r="AB80" s="32"/>
      <c r="AC80" s="33">
        <v>21</v>
      </c>
      <c r="AD80" s="32"/>
      <c r="AE80" s="123">
        <f t="shared" si="32"/>
        <v>392</v>
      </c>
      <c r="AF80" s="129">
        <v>7</v>
      </c>
      <c r="AG80" s="134">
        <v>44</v>
      </c>
      <c r="AH80" s="134">
        <v>30</v>
      </c>
      <c r="AI80" s="104">
        <v>23528</v>
      </c>
      <c r="AJ80" s="105">
        <v>0.249</v>
      </c>
      <c r="AK80" s="117">
        <f t="shared" si="34"/>
        <v>5858.4719999999998</v>
      </c>
      <c r="AL80" s="105">
        <f t="shared" si="33"/>
        <v>6.6911645220801605E-2</v>
      </c>
    </row>
    <row r="81" spans="2:38" x14ac:dyDescent="0.2">
      <c r="B81" s="16" t="s">
        <v>230</v>
      </c>
      <c r="C81" s="17" t="s">
        <v>231</v>
      </c>
      <c r="D81" s="18" t="s">
        <v>41</v>
      </c>
      <c r="E81" s="19">
        <v>246</v>
      </c>
      <c r="F81" s="19">
        <v>0</v>
      </c>
      <c r="G81" s="20">
        <v>0</v>
      </c>
      <c r="H81" s="21">
        <v>0</v>
      </c>
      <c r="I81" s="80">
        <f t="shared" si="24"/>
        <v>0</v>
      </c>
      <c r="J81" s="80">
        <v>0</v>
      </c>
      <c r="K81" s="81">
        <v>0</v>
      </c>
      <c r="L81" s="80">
        <f t="shared" si="25"/>
        <v>0</v>
      </c>
      <c r="M81" s="23">
        <v>246</v>
      </c>
      <c r="N81" s="24">
        <v>0</v>
      </c>
      <c r="O81" s="25">
        <f t="shared" si="26"/>
        <v>246</v>
      </c>
      <c r="P81" s="20">
        <v>0</v>
      </c>
      <c r="Q81" s="21">
        <v>0</v>
      </c>
      <c r="R81" s="80">
        <f t="shared" si="27"/>
        <v>0</v>
      </c>
      <c r="S81" s="80">
        <v>15</v>
      </c>
      <c r="T81" s="80">
        <v>0</v>
      </c>
      <c r="U81" s="22">
        <f t="shared" si="28"/>
        <v>15</v>
      </c>
      <c r="V81" s="28">
        <v>150</v>
      </c>
      <c r="W81" s="19">
        <v>4</v>
      </c>
      <c r="X81" s="19">
        <v>0</v>
      </c>
      <c r="Y81" s="29">
        <f t="shared" si="29"/>
        <v>250</v>
      </c>
      <c r="Z81" s="30">
        <f t="shared" si="30"/>
        <v>165</v>
      </c>
      <c r="AA81" s="31">
        <f t="shared" si="31"/>
        <v>415</v>
      </c>
      <c r="AB81" s="32"/>
      <c r="AC81" s="33">
        <v>34</v>
      </c>
      <c r="AD81" s="32"/>
      <c r="AE81" s="123">
        <f t="shared" si="32"/>
        <v>381</v>
      </c>
      <c r="AF81" s="129">
        <v>13</v>
      </c>
      <c r="AG81" s="134">
        <v>33</v>
      </c>
      <c r="AH81" s="134">
        <v>63</v>
      </c>
      <c r="AI81" s="104">
        <v>20960</v>
      </c>
      <c r="AJ81" s="105">
        <v>0.23599999999999999</v>
      </c>
      <c r="AK81" s="117">
        <f t="shared" si="34"/>
        <v>4946.5599999999995</v>
      </c>
      <c r="AL81" s="105">
        <f t="shared" si="33"/>
        <v>7.7023224220468367E-2</v>
      </c>
    </row>
    <row r="82" spans="2:38" x14ac:dyDescent="0.2">
      <c r="B82" s="16" t="s">
        <v>232</v>
      </c>
      <c r="C82" s="17" t="s">
        <v>233</v>
      </c>
      <c r="D82" s="18" t="s">
        <v>41</v>
      </c>
      <c r="E82" s="19">
        <v>251</v>
      </c>
      <c r="F82" s="19">
        <v>0</v>
      </c>
      <c r="G82" s="20">
        <v>0</v>
      </c>
      <c r="H82" s="21">
        <v>0</v>
      </c>
      <c r="I82" s="80">
        <f t="shared" si="24"/>
        <v>0</v>
      </c>
      <c r="J82" s="80">
        <v>0</v>
      </c>
      <c r="K82" s="81">
        <v>0</v>
      </c>
      <c r="L82" s="80">
        <f t="shared" si="25"/>
        <v>0</v>
      </c>
      <c r="M82" s="23">
        <v>251</v>
      </c>
      <c r="N82" s="24">
        <v>0</v>
      </c>
      <c r="O82" s="25">
        <f t="shared" si="26"/>
        <v>251</v>
      </c>
      <c r="P82" s="20">
        <v>0</v>
      </c>
      <c r="Q82" s="21">
        <v>0</v>
      </c>
      <c r="R82" s="80">
        <f t="shared" si="27"/>
        <v>0</v>
      </c>
      <c r="S82" s="80">
        <v>21</v>
      </c>
      <c r="T82" s="80">
        <v>0</v>
      </c>
      <c r="U82" s="22">
        <f t="shared" si="28"/>
        <v>21</v>
      </c>
      <c r="V82" s="28">
        <v>0</v>
      </c>
      <c r="W82" s="19">
        <v>0</v>
      </c>
      <c r="X82" s="19">
        <v>0</v>
      </c>
      <c r="Y82" s="29">
        <f t="shared" si="29"/>
        <v>251</v>
      </c>
      <c r="Z82" s="30">
        <f t="shared" si="30"/>
        <v>21</v>
      </c>
      <c r="AA82" s="31">
        <f t="shared" si="31"/>
        <v>272</v>
      </c>
      <c r="AB82" s="32"/>
      <c r="AC82" s="33">
        <v>22</v>
      </c>
      <c r="AD82" s="32"/>
      <c r="AE82" s="123">
        <f t="shared" si="32"/>
        <v>250</v>
      </c>
      <c r="AF82" s="129">
        <v>9</v>
      </c>
      <c r="AG82" s="134">
        <v>1</v>
      </c>
      <c r="AH82" s="134">
        <v>5</v>
      </c>
      <c r="AI82" s="104">
        <v>39290</v>
      </c>
      <c r="AJ82" s="105">
        <v>0.219</v>
      </c>
      <c r="AK82" s="117">
        <f t="shared" si="34"/>
        <v>8604.51</v>
      </c>
      <c r="AL82" s="105">
        <f t="shared" si="33"/>
        <v>2.9054530705409139E-2</v>
      </c>
    </row>
    <row r="83" spans="2:38" x14ac:dyDescent="0.2">
      <c r="B83" s="16" t="s">
        <v>234</v>
      </c>
      <c r="C83" s="17" t="s">
        <v>235</v>
      </c>
      <c r="D83" s="18" t="s">
        <v>41</v>
      </c>
      <c r="E83" s="19">
        <v>215</v>
      </c>
      <c r="F83" s="19">
        <v>0</v>
      </c>
      <c r="G83" s="20">
        <v>0</v>
      </c>
      <c r="H83" s="21">
        <v>0</v>
      </c>
      <c r="I83" s="80">
        <f t="shared" si="24"/>
        <v>0</v>
      </c>
      <c r="J83" s="80">
        <v>0</v>
      </c>
      <c r="K83" s="81">
        <v>0</v>
      </c>
      <c r="L83" s="80">
        <f t="shared" si="25"/>
        <v>0</v>
      </c>
      <c r="M83" s="23">
        <v>215</v>
      </c>
      <c r="N83" s="24">
        <v>0</v>
      </c>
      <c r="O83" s="25">
        <f t="shared" si="26"/>
        <v>215</v>
      </c>
      <c r="P83" s="20">
        <v>0</v>
      </c>
      <c r="Q83" s="21">
        <v>0</v>
      </c>
      <c r="R83" s="80">
        <f t="shared" si="27"/>
        <v>0</v>
      </c>
      <c r="S83" s="80">
        <v>32</v>
      </c>
      <c r="T83" s="80">
        <v>0</v>
      </c>
      <c r="U83" s="22">
        <f t="shared" si="28"/>
        <v>32</v>
      </c>
      <c r="V83" s="28">
        <v>0</v>
      </c>
      <c r="W83" s="19">
        <v>0</v>
      </c>
      <c r="X83" s="19">
        <v>0</v>
      </c>
      <c r="Y83" s="29">
        <f t="shared" si="29"/>
        <v>215</v>
      </c>
      <c r="Z83" s="30">
        <f t="shared" si="30"/>
        <v>32</v>
      </c>
      <c r="AA83" s="31">
        <f t="shared" si="31"/>
        <v>247</v>
      </c>
      <c r="AB83" s="32"/>
      <c r="AC83" s="33">
        <v>32</v>
      </c>
      <c r="AD83" s="32"/>
      <c r="AE83" s="123">
        <f t="shared" si="32"/>
        <v>215</v>
      </c>
      <c r="AF83" s="129">
        <v>8</v>
      </c>
      <c r="AG83" s="134">
        <v>75</v>
      </c>
      <c r="AH83" s="134">
        <v>35</v>
      </c>
      <c r="AI83" s="104">
        <v>34065</v>
      </c>
      <c r="AJ83" s="105">
        <v>0.23899999999999999</v>
      </c>
      <c r="AK83" s="117">
        <f t="shared" si="34"/>
        <v>8141.5349999999999</v>
      </c>
      <c r="AL83" s="105">
        <f t="shared" si="33"/>
        <v>2.6407796564161427E-2</v>
      </c>
    </row>
    <row r="84" spans="2:38" x14ac:dyDescent="0.2">
      <c r="B84" s="16" t="s">
        <v>236</v>
      </c>
      <c r="C84" s="17" t="s">
        <v>237</v>
      </c>
      <c r="D84" s="18" t="s">
        <v>41</v>
      </c>
      <c r="E84" s="19">
        <v>81</v>
      </c>
      <c r="F84" s="19">
        <v>0</v>
      </c>
      <c r="G84" s="20">
        <v>0</v>
      </c>
      <c r="H84" s="21">
        <v>0</v>
      </c>
      <c r="I84" s="80">
        <f t="shared" si="24"/>
        <v>0</v>
      </c>
      <c r="J84" s="80">
        <v>0</v>
      </c>
      <c r="K84" s="81">
        <v>0</v>
      </c>
      <c r="L84" s="80">
        <f t="shared" si="25"/>
        <v>0</v>
      </c>
      <c r="M84" s="23">
        <v>81</v>
      </c>
      <c r="N84" s="24">
        <v>0</v>
      </c>
      <c r="O84" s="25">
        <f t="shared" si="26"/>
        <v>81</v>
      </c>
      <c r="P84" s="20">
        <v>0</v>
      </c>
      <c r="Q84" s="21">
        <v>0</v>
      </c>
      <c r="R84" s="80">
        <f t="shared" si="27"/>
        <v>0</v>
      </c>
      <c r="S84" s="80">
        <v>0</v>
      </c>
      <c r="T84" s="80">
        <v>0</v>
      </c>
      <c r="U84" s="22">
        <f t="shared" si="28"/>
        <v>0</v>
      </c>
      <c r="V84" s="28">
        <v>0</v>
      </c>
      <c r="W84" s="19">
        <v>0</v>
      </c>
      <c r="X84" s="19">
        <v>0</v>
      </c>
      <c r="Y84" s="29">
        <f t="shared" si="29"/>
        <v>81</v>
      </c>
      <c r="Z84" s="30">
        <f t="shared" si="30"/>
        <v>0</v>
      </c>
      <c r="AA84" s="31">
        <f t="shared" si="31"/>
        <v>81</v>
      </c>
      <c r="AB84" s="32"/>
      <c r="AC84" s="33">
        <v>0</v>
      </c>
      <c r="AD84" s="32"/>
      <c r="AE84" s="123">
        <f t="shared" si="32"/>
        <v>81</v>
      </c>
      <c r="AF84" s="129">
        <v>4</v>
      </c>
      <c r="AG84" s="134">
        <v>17</v>
      </c>
      <c r="AH84" s="134">
        <v>18</v>
      </c>
      <c r="AI84" s="104">
        <v>9028</v>
      </c>
      <c r="AJ84" s="105">
        <v>0.23899999999999999</v>
      </c>
      <c r="AK84" s="117">
        <f t="shared" si="34"/>
        <v>2157.692</v>
      </c>
      <c r="AL84" s="105">
        <f t="shared" si="33"/>
        <v>3.7540112305185357E-2</v>
      </c>
    </row>
    <row r="85" spans="2:38" x14ac:dyDescent="0.2">
      <c r="B85" s="16" t="s">
        <v>238</v>
      </c>
      <c r="C85" s="17" t="s">
        <v>239</v>
      </c>
      <c r="D85" s="18" t="s">
        <v>41</v>
      </c>
      <c r="E85" s="19">
        <v>84</v>
      </c>
      <c r="F85" s="19">
        <v>0</v>
      </c>
      <c r="G85" s="20">
        <v>0</v>
      </c>
      <c r="H85" s="21">
        <v>0</v>
      </c>
      <c r="I85" s="80">
        <f t="shared" si="24"/>
        <v>0</v>
      </c>
      <c r="J85" s="80">
        <v>0</v>
      </c>
      <c r="K85" s="81">
        <v>0</v>
      </c>
      <c r="L85" s="80">
        <f t="shared" si="25"/>
        <v>0</v>
      </c>
      <c r="M85" s="23">
        <v>84</v>
      </c>
      <c r="N85" s="24">
        <v>0</v>
      </c>
      <c r="O85" s="25">
        <f t="shared" si="26"/>
        <v>84</v>
      </c>
      <c r="P85" s="20">
        <v>0</v>
      </c>
      <c r="Q85" s="21">
        <v>0</v>
      </c>
      <c r="R85" s="80">
        <f t="shared" si="27"/>
        <v>0</v>
      </c>
      <c r="S85" s="80">
        <v>5</v>
      </c>
      <c r="T85" s="80">
        <v>0</v>
      </c>
      <c r="U85" s="22">
        <v>0</v>
      </c>
      <c r="V85" s="28">
        <v>34</v>
      </c>
      <c r="W85" s="19">
        <v>0</v>
      </c>
      <c r="X85" s="19">
        <v>0</v>
      </c>
      <c r="Y85" s="29">
        <f t="shared" si="29"/>
        <v>84</v>
      </c>
      <c r="Z85" s="30">
        <f t="shared" si="30"/>
        <v>39</v>
      </c>
      <c r="AA85" s="31">
        <f t="shared" si="31"/>
        <v>123</v>
      </c>
      <c r="AB85" s="32"/>
      <c r="AC85" s="33">
        <v>5</v>
      </c>
      <c r="AD85" s="32"/>
      <c r="AE85" s="123">
        <f t="shared" si="32"/>
        <v>118</v>
      </c>
      <c r="AF85" s="129">
        <v>3</v>
      </c>
      <c r="AG85" s="134">
        <v>6</v>
      </c>
      <c r="AH85" s="134">
        <v>1</v>
      </c>
      <c r="AI85" s="104">
        <v>3157</v>
      </c>
      <c r="AJ85" s="105">
        <v>0.20899999999999999</v>
      </c>
      <c r="AK85" s="117">
        <f t="shared" si="34"/>
        <v>659.81299999999999</v>
      </c>
      <c r="AL85" s="105">
        <f t="shared" si="33"/>
        <v>0.1788385497102967</v>
      </c>
    </row>
    <row r="86" spans="2:38" x14ac:dyDescent="0.2">
      <c r="B86" s="83" t="s">
        <v>246</v>
      </c>
      <c r="C86" s="84" t="s">
        <v>243</v>
      </c>
      <c r="D86" s="85" t="s">
        <v>243</v>
      </c>
      <c r="E86" s="83">
        <f t="shared" ref="E86:AA86" si="35">SUM(E61:E85)</f>
        <v>5562</v>
      </c>
      <c r="F86" s="83">
        <f t="shared" si="35"/>
        <v>0</v>
      </c>
      <c r="G86" s="83">
        <f t="shared" si="35"/>
        <v>2</v>
      </c>
      <c r="H86" s="89">
        <f t="shared" si="35"/>
        <v>0</v>
      </c>
      <c r="I86" s="83">
        <f t="shared" si="35"/>
        <v>2</v>
      </c>
      <c r="J86" s="83">
        <f t="shared" si="35"/>
        <v>0</v>
      </c>
      <c r="K86" s="89">
        <f t="shared" si="35"/>
        <v>152</v>
      </c>
      <c r="L86" s="83">
        <f t="shared" si="35"/>
        <v>152</v>
      </c>
      <c r="M86" s="83">
        <f t="shared" si="35"/>
        <v>5564</v>
      </c>
      <c r="N86" s="89">
        <f t="shared" si="35"/>
        <v>152</v>
      </c>
      <c r="O86" s="90">
        <f t="shared" si="35"/>
        <v>5716</v>
      </c>
      <c r="P86" s="83">
        <f t="shared" si="35"/>
        <v>30</v>
      </c>
      <c r="Q86" s="89">
        <f t="shared" si="35"/>
        <v>3189</v>
      </c>
      <c r="R86" s="83">
        <f t="shared" si="35"/>
        <v>3219</v>
      </c>
      <c r="S86" s="83">
        <f t="shared" si="35"/>
        <v>553</v>
      </c>
      <c r="T86" s="83">
        <f t="shared" si="35"/>
        <v>195</v>
      </c>
      <c r="U86" s="83">
        <f t="shared" si="35"/>
        <v>743</v>
      </c>
      <c r="V86" s="89">
        <f t="shared" si="35"/>
        <v>6691</v>
      </c>
      <c r="W86" s="83">
        <f t="shared" si="35"/>
        <v>38</v>
      </c>
      <c r="X86" s="83">
        <f t="shared" si="35"/>
        <v>313</v>
      </c>
      <c r="Y86" s="83">
        <f t="shared" si="35"/>
        <v>5632</v>
      </c>
      <c r="Z86" s="73">
        <f t="shared" si="35"/>
        <v>11093</v>
      </c>
      <c r="AA86" s="73">
        <f t="shared" si="35"/>
        <v>16725</v>
      </c>
      <c r="AB86" s="91"/>
      <c r="AC86" s="73">
        <f>SUM(AC61:AC85)</f>
        <v>1080</v>
      </c>
      <c r="AD86" s="91"/>
      <c r="AE86" s="73">
        <f>SUM(AE61:AE85)</f>
        <v>15645</v>
      </c>
      <c r="AF86" s="133">
        <f>SUM(AF61:AF85)</f>
        <v>226</v>
      </c>
      <c r="AG86" s="133">
        <f>SUM(AG61:AG85)</f>
        <v>1908</v>
      </c>
      <c r="AH86" s="133">
        <f>SUM(AH61:AH85)</f>
        <v>1664</v>
      </c>
      <c r="AI86" s="106">
        <f>SUM(AI61:AI85)</f>
        <v>998835</v>
      </c>
      <c r="AJ86" s="107">
        <f>AVERAGE(AJ61:AJ85)</f>
        <v>0.23567999999999997</v>
      </c>
      <c r="AK86" s="116">
        <f>SUM(AK61:AK85)</f>
        <v>252961.80300000004</v>
      </c>
      <c r="AL86" s="107">
        <f>AVERAGE(AL61:AL85)</f>
        <v>0.11050526173811739</v>
      </c>
    </row>
    <row r="87" spans="2:38" x14ac:dyDescent="0.2">
      <c r="B87" s="16" t="s">
        <v>31</v>
      </c>
      <c r="C87" s="17" t="s">
        <v>32</v>
      </c>
      <c r="D87" s="18" t="s">
        <v>33</v>
      </c>
      <c r="E87" s="19">
        <v>103</v>
      </c>
      <c r="F87" s="19">
        <v>0</v>
      </c>
      <c r="G87" s="20">
        <v>0</v>
      </c>
      <c r="H87" s="21">
        <v>0</v>
      </c>
      <c r="I87" s="80">
        <f t="shared" ref="I87:I110" si="36">SUM(G87:H87)</f>
        <v>0</v>
      </c>
      <c r="J87" s="80">
        <v>0</v>
      </c>
      <c r="K87" s="81">
        <v>0</v>
      </c>
      <c r="L87" s="80">
        <f t="shared" ref="L87:L110" si="37">SUM(J87:K87)</f>
        <v>0</v>
      </c>
      <c r="M87" s="23">
        <v>103</v>
      </c>
      <c r="N87" s="24">
        <v>0</v>
      </c>
      <c r="O87" s="25">
        <f t="shared" ref="O87:O110" si="38">SUM(M87:N87)</f>
        <v>103</v>
      </c>
      <c r="P87" s="20">
        <v>0</v>
      </c>
      <c r="Q87" s="21">
        <v>161</v>
      </c>
      <c r="R87" s="80">
        <f t="shared" ref="R87:R110" si="39">SUM(P87:Q87)</f>
        <v>161</v>
      </c>
      <c r="S87" s="80">
        <v>16</v>
      </c>
      <c r="T87" s="80">
        <v>10</v>
      </c>
      <c r="U87" s="22">
        <f t="shared" ref="U87:U110" si="40">SUM(S87:T87)</f>
        <v>26</v>
      </c>
      <c r="V87" s="28">
        <v>0</v>
      </c>
      <c r="W87" s="19">
        <v>0</v>
      </c>
      <c r="X87" s="19">
        <v>0</v>
      </c>
      <c r="Y87" s="29">
        <f t="shared" ref="Y87:Y110" si="41">E87+G87+J87+P87+W87</f>
        <v>103</v>
      </c>
      <c r="Z87" s="30">
        <f t="shared" ref="Z87:Z110" si="42">F87+H87+K87+Q87+S87+T87+V87+X87</f>
        <v>187</v>
      </c>
      <c r="AA87" s="31">
        <f t="shared" ref="AA87:AA110" si="43">SUM(Y87:Z87)</f>
        <v>290</v>
      </c>
      <c r="AB87" s="32"/>
      <c r="AC87" s="33">
        <v>43</v>
      </c>
      <c r="AD87" s="32"/>
      <c r="AE87" s="123">
        <f t="shared" ref="AE87:AE110" si="44">AA87-AC87</f>
        <v>247</v>
      </c>
      <c r="AF87" s="131">
        <v>6</v>
      </c>
      <c r="AG87" s="134">
        <v>33</v>
      </c>
      <c r="AH87" s="134">
        <v>47</v>
      </c>
      <c r="AI87" s="104">
        <v>4897</v>
      </c>
      <c r="AJ87" s="105">
        <v>0.22500000000000001</v>
      </c>
      <c r="AK87" s="117">
        <f t="shared" si="34"/>
        <v>1101.825</v>
      </c>
      <c r="AL87" s="105">
        <f t="shared" ref="AL87:AL110" si="45">AE87/AK87</f>
        <v>0.22417353027930931</v>
      </c>
    </row>
    <row r="88" spans="2:38" x14ac:dyDescent="0.2">
      <c r="B88" s="16" t="s">
        <v>48</v>
      </c>
      <c r="C88" s="17" t="s">
        <v>49</v>
      </c>
      <c r="D88" s="18" t="s">
        <v>33</v>
      </c>
      <c r="E88" s="19">
        <v>75</v>
      </c>
      <c r="F88" s="19">
        <v>0</v>
      </c>
      <c r="G88" s="20">
        <v>0</v>
      </c>
      <c r="H88" s="21">
        <v>0</v>
      </c>
      <c r="I88" s="80">
        <f t="shared" si="36"/>
        <v>0</v>
      </c>
      <c r="J88" s="80">
        <v>0</v>
      </c>
      <c r="K88" s="81">
        <v>0</v>
      </c>
      <c r="L88" s="80">
        <f t="shared" si="37"/>
        <v>0</v>
      </c>
      <c r="M88" s="23">
        <v>75</v>
      </c>
      <c r="N88" s="24">
        <v>0</v>
      </c>
      <c r="O88" s="25">
        <f t="shared" si="38"/>
        <v>75</v>
      </c>
      <c r="P88" s="20">
        <v>0</v>
      </c>
      <c r="Q88" s="21">
        <v>0</v>
      </c>
      <c r="R88" s="80">
        <f t="shared" si="39"/>
        <v>0</v>
      </c>
      <c r="S88" s="80">
        <v>0</v>
      </c>
      <c r="T88" s="80">
        <v>0</v>
      </c>
      <c r="U88" s="22">
        <f t="shared" si="40"/>
        <v>0</v>
      </c>
      <c r="V88" s="28">
        <v>0</v>
      </c>
      <c r="W88" s="19">
        <v>0</v>
      </c>
      <c r="X88" s="19">
        <v>0</v>
      </c>
      <c r="Y88" s="29">
        <f t="shared" si="41"/>
        <v>75</v>
      </c>
      <c r="Z88" s="30">
        <f t="shared" si="42"/>
        <v>0</v>
      </c>
      <c r="AA88" s="31">
        <f t="shared" si="43"/>
        <v>75</v>
      </c>
      <c r="AB88" s="32"/>
      <c r="AC88" s="33">
        <v>0</v>
      </c>
      <c r="AD88" s="32"/>
      <c r="AE88" s="123">
        <f t="shared" si="44"/>
        <v>75</v>
      </c>
      <c r="AF88" s="131">
        <v>2</v>
      </c>
      <c r="AG88" s="134">
        <v>9</v>
      </c>
      <c r="AH88" s="134">
        <v>10</v>
      </c>
      <c r="AI88" s="104">
        <v>2144</v>
      </c>
      <c r="AJ88" s="105">
        <v>0.27100000000000002</v>
      </c>
      <c r="AK88" s="117">
        <f t="shared" si="34"/>
        <v>581.024</v>
      </c>
      <c r="AL88" s="105">
        <f t="shared" si="45"/>
        <v>0.12908244754089332</v>
      </c>
    </row>
    <row r="89" spans="2:38" x14ac:dyDescent="0.2">
      <c r="B89" s="16" t="s">
        <v>52</v>
      </c>
      <c r="C89" s="17" t="s">
        <v>53</v>
      </c>
      <c r="D89" s="18" t="s">
        <v>33</v>
      </c>
      <c r="E89" s="19">
        <v>60</v>
      </c>
      <c r="F89" s="19">
        <v>0</v>
      </c>
      <c r="G89" s="20">
        <v>0</v>
      </c>
      <c r="H89" s="21">
        <v>0</v>
      </c>
      <c r="I89" s="80">
        <f t="shared" si="36"/>
        <v>0</v>
      </c>
      <c r="J89" s="80">
        <v>0</v>
      </c>
      <c r="K89" s="81">
        <v>0</v>
      </c>
      <c r="L89" s="80">
        <f t="shared" si="37"/>
        <v>0</v>
      </c>
      <c r="M89" s="23">
        <v>60</v>
      </c>
      <c r="N89" s="24">
        <v>0</v>
      </c>
      <c r="O89" s="25">
        <f t="shared" si="38"/>
        <v>60</v>
      </c>
      <c r="P89" s="20">
        <v>0</v>
      </c>
      <c r="Q89" s="21">
        <v>0</v>
      </c>
      <c r="R89" s="80">
        <f t="shared" si="39"/>
        <v>0</v>
      </c>
      <c r="S89" s="80">
        <v>13</v>
      </c>
      <c r="T89" s="80">
        <v>84</v>
      </c>
      <c r="U89" s="22">
        <f t="shared" si="40"/>
        <v>97</v>
      </c>
      <c r="V89" s="28">
        <v>126</v>
      </c>
      <c r="W89" s="19">
        <v>0</v>
      </c>
      <c r="X89" s="19">
        <v>0</v>
      </c>
      <c r="Y89" s="29">
        <f t="shared" si="41"/>
        <v>60</v>
      </c>
      <c r="Z89" s="30">
        <f t="shared" si="42"/>
        <v>223</v>
      </c>
      <c r="AA89" s="31">
        <f t="shared" si="43"/>
        <v>283</v>
      </c>
      <c r="AB89" s="32"/>
      <c r="AC89" s="33">
        <v>142</v>
      </c>
      <c r="AD89" s="32"/>
      <c r="AE89" s="123">
        <f t="shared" si="44"/>
        <v>141</v>
      </c>
      <c r="AF89" s="131">
        <v>2</v>
      </c>
      <c r="AG89" s="134">
        <v>28</v>
      </c>
      <c r="AH89" s="134">
        <v>25</v>
      </c>
      <c r="AI89" s="104">
        <v>1954</v>
      </c>
      <c r="AJ89" s="105">
        <v>0.26600000000000001</v>
      </c>
      <c r="AK89" s="117">
        <f t="shared" si="34"/>
        <v>519.76400000000001</v>
      </c>
      <c r="AL89" s="105">
        <f t="shared" si="45"/>
        <v>0.2712769641606575</v>
      </c>
    </row>
    <row r="90" spans="2:38" x14ac:dyDescent="0.2">
      <c r="B90" s="16" t="s">
        <v>62</v>
      </c>
      <c r="C90" s="17" t="s">
        <v>63</v>
      </c>
      <c r="D90" s="18" t="s">
        <v>33</v>
      </c>
      <c r="E90" s="19">
        <v>78</v>
      </c>
      <c r="F90" s="19">
        <v>0</v>
      </c>
      <c r="G90" s="20">
        <v>0</v>
      </c>
      <c r="H90" s="21">
        <v>0</v>
      </c>
      <c r="I90" s="80">
        <f t="shared" si="36"/>
        <v>0</v>
      </c>
      <c r="J90" s="80">
        <v>0</v>
      </c>
      <c r="K90" s="81">
        <v>0</v>
      </c>
      <c r="L90" s="80">
        <f t="shared" si="37"/>
        <v>0</v>
      </c>
      <c r="M90" s="23">
        <v>78</v>
      </c>
      <c r="N90" s="24">
        <v>0</v>
      </c>
      <c r="O90" s="25">
        <f t="shared" si="38"/>
        <v>78</v>
      </c>
      <c r="P90" s="20">
        <v>0</v>
      </c>
      <c r="Q90" s="21">
        <v>0</v>
      </c>
      <c r="R90" s="80">
        <f t="shared" si="39"/>
        <v>0</v>
      </c>
      <c r="S90" s="80">
        <v>21</v>
      </c>
      <c r="T90" s="80">
        <v>2</v>
      </c>
      <c r="U90" s="22">
        <f t="shared" si="40"/>
        <v>23</v>
      </c>
      <c r="V90" s="28">
        <v>0</v>
      </c>
      <c r="W90" s="19">
        <v>0</v>
      </c>
      <c r="X90" s="19">
        <v>0</v>
      </c>
      <c r="Y90" s="29">
        <f t="shared" si="41"/>
        <v>78</v>
      </c>
      <c r="Z90" s="30">
        <f t="shared" si="42"/>
        <v>23</v>
      </c>
      <c r="AA90" s="31">
        <f t="shared" si="43"/>
        <v>101</v>
      </c>
      <c r="AB90" s="32"/>
      <c r="AC90" s="33">
        <v>26</v>
      </c>
      <c r="AD90" s="32"/>
      <c r="AE90" s="123">
        <f t="shared" si="44"/>
        <v>75</v>
      </c>
      <c r="AF90" s="131">
        <v>4</v>
      </c>
      <c r="AG90" s="134">
        <v>16</v>
      </c>
      <c r="AH90" s="134">
        <v>23</v>
      </c>
      <c r="AI90" s="104">
        <v>3030</v>
      </c>
      <c r="AJ90" s="105">
        <v>0.23799999999999999</v>
      </c>
      <c r="AK90" s="117">
        <f t="shared" si="34"/>
        <v>721.14</v>
      </c>
      <c r="AL90" s="105">
        <f t="shared" si="45"/>
        <v>0.1040019968383393</v>
      </c>
    </row>
    <row r="91" spans="2:38" x14ac:dyDescent="0.2">
      <c r="B91" s="16" t="s">
        <v>66</v>
      </c>
      <c r="C91" s="17" t="s">
        <v>67</v>
      </c>
      <c r="D91" s="18" t="s">
        <v>33</v>
      </c>
      <c r="E91" s="19">
        <v>246</v>
      </c>
      <c r="F91" s="19">
        <v>0</v>
      </c>
      <c r="G91" s="20">
        <v>0</v>
      </c>
      <c r="H91" s="21">
        <v>0</v>
      </c>
      <c r="I91" s="80">
        <f t="shared" si="36"/>
        <v>0</v>
      </c>
      <c r="J91" s="80">
        <v>0</v>
      </c>
      <c r="K91" s="81">
        <v>0</v>
      </c>
      <c r="L91" s="80">
        <f t="shared" si="37"/>
        <v>0</v>
      </c>
      <c r="M91" s="23">
        <v>246</v>
      </c>
      <c r="N91" s="24">
        <v>0</v>
      </c>
      <c r="O91" s="25">
        <f t="shared" si="38"/>
        <v>246</v>
      </c>
      <c r="P91" s="20">
        <v>9</v>
      </c>
      <c r="Q91" s="21">
        <v>1079</v>
      </c>
      <c r="R91" s="80">
        <f t="shared" si="39"/>
        <v>1088</v>
      </c>
      <c r="S91" s="80">
        <v>25</v>
      </c>
      <c r="T91" s="80">
        <v>0</v>
      </c>
      <c r="U91" s="22">
        <f t="shared" si="40"/>
        <v>25</v>
      </c>
      <c r="V91" s="28">
        <v>63</v>
      </c>
      <c r="W91" s="19">
        <v>0</v>
      </c>
      <c r="X91" s="19">
        <v>0</v>
      </c>
      <c r="Y91" s="29">
        <f t="shared" si="41"/>
        <v>255</v>
      </c>
      <c r="Z91" s="30">
        <f t="shared" si="42"/>
        <v>1167</v>
      </c>
      <c r="AA91" s="31">
        <f t="shared" si="43"/>
        <v>1422</v>
      </c>
      <c r="AB91" s="32"/>
      <c r="AC91" s="33">
        <v>149</v>
      </c>
      <c r="AD91" s="32"/>
      <c r="AE91" s="123">
        <f t="shared" si="44"/>
        <v>1273</v>
      </c>
      <c r="AF91" s="131">
        <v>9</v>
      </c>
      <c r="AG91" s="134">
        <v>48</v>
      </c>
      <c r="AH91" s="134">
        <v>51</v>
      </c>
      <c r="AI91" s="104">
        <v>37184</v>
      </c>
      <c r="AJ91" s="105">
        <v>0.311</v>
      </c>
      <c r="AK91" s="117">
        <f t="shared" si="34"/>
        <v>11564.224</v>
      </c>
      <c r="AL91" s="105">
        <f t="shared" si="45"/>
        <v>0.11008088393998594</v>
      </c>
    </row>
    <row r="92" spans="2:38" x14ac:dyDescent="0.2">
      <c r="B92" s="16" t="s">
        <v>72</v>
      </c>
      <c r="C92" s="17" t="s">
        <v>73</v>
      </c>
      <c r="D92" s="18" t="s">
        <v>33</v>
      </c>
      <c r="E92" s="19">
        <v>158</v>
      </c>
      <c r="F92" s="19">
        <v>0</v>
      </c>
      <c r="G92" s="20">
        <v>0</v>
      </c>
      <c r="H92" s="21">
        <v>9</v>
      </c>
      <c r="I92" s="80">
        <f t="shared" si="36"/>
        <v>9</v>
      </c>
      <c r="J92" s="80">
        <v>0</v>
      </c>
      <c r="K92" s="81">
        <v>0</v>
      </c>
      <c r="L92" s="80">
        <f t="shared" si="37"/>
        <v>0</v>
      </c>
      <c r="M92" s="23">
        <v>158</v>
      </c>
      <c r="N92" s="24">
        <v>9</v>
      </c>
      <c r="O92" s="25">
        <f t="shared" si="38"/>
        <v>167</v>
      </c>
      <c r="P92" s="20">
        <v>0</v>
      </c>
      <c r="Q92" s="21">
        <v>8</v>
      </c>
      <c r="R92" s="80">
        <f t="shared" si="39"/>
        <v>8</v>
      </c>
      <c r="S92" s="80">
        <v>32</v>
      </c>
      <c r="T92" s="80">
        <v>14</v>
      </c>
      <c r="U92" s="22">
        <f t="shared" si="40"/>
        <v>46</v>
      </c>
      <c r="V92" s="28">
        <v>0</v>
      </c>
      <c r="W92" s="19">
        <v>0</v>
      </c>
      <c r="X92" s="19">
        <v>0</v>
      </c>
      <c r="Y92" s="29">
        <f t="shared" si="41"/>
        <v>158</v>
      </c>
      <c r="Z92" s="30">
        <f t="shared" si="42"/>
        <v>63</v>
      </c>
      <c r="AA92" s="31">
        <f t="shared" si="43"/>
        <v>221</v>
      </c>
      <c r="AB92" s="32"/>
      <c r="AC92" s="33">
        <v>40</v>
      </c>
      <c r="AD92" s="32"/>
      <c r="AE92" s="123">
        <f t="shared" si="44"/>
        <v>181</v>
      </c>
      <c r="AF92" s="131">
        <v>8</v>
      </c>
      <c r="AG92" s="134">
        <v>39</v>
      </c>
      <c r="AH92" s="134">
        <v>79</v>
      </c>
      <c r="AI92" s="104">
        <v>34795</v>
      </c>
      <c r="AJ92" s="105">
        <v>0.30299999999999999</v>
      </c>
      <c r="AK92" s="117">
        <f t="shared" si="34"/>
        <v>10542.885</v>
      </c>
      <c r="AL92" s="105">
        <f t="shared" si="45"/>
        <v>1.716797631767775E-2</v>
      </c>
    </row>
    <row r="93" spans="2:38" x14ac:dyDescent="0.2">
      <c r="B93" s="16" t="s">
        <v>90</v>
      </c>
      <c r="C93" s="17" t="s">
        <v>91</v>
      </c>
      <c r="D93" s="18" t="s">
        <v>33</v>
      </c>
      <c r="E93" s="19">
        <v>121</v>
      </c>
      <c r="F93" s="19">
        <v>0</v>
      </c>
      <c r="G93" s="20">
        <v>7</v>
      </c>
      <c r="H93" s="21">
        <v>63</v>
      </c>
      <c r="I93" s="80">
        <f t="shared" si="36"/>
        <v>70</v>
      </c>
      <c r="J93" s="80">
        <v>0</v>
      </c>
      <c r="K93" s="81">
        <v>0</v>
      </c>
      <c r="L93" s="80">
        <f t="shared" si="37"/>
        <v>0</v>
      </c>
      <c r="M93" s="23">
        <v>128</v>
      </c>
      <c r="N93" s="24">
        <v>63</v>
      </c>
      <c r="O93" s="25">
        <f t="shared" si="38"/>
        <v>191</v>
      </c>
      <c r="P93" s="20">
        <v>6</v>
      </c>
      <c r="Q93" s="21">
        <v>0</v>
      </c>
      <c r="R93" s="80">
        <f t="shared" si="39"/>
        <v>6</v>
      </c>
      <c r="S93" s="80">
        <v>1</v>
      </c>
      <c r="T93" s="80">
        <v>0</v>
      </c>
      <c r="U93" s="22">
        <f t="shared" si="40"/>
        <v>1</v>
      </c>
      <c r="V93" s="28">
        <v>0</v>
      </c>
      <c r="W93" s="19">
        <v>0</v>
      </c>
      <c r="X93" s="19">
        <v>0</v>
      </c>
      <c r="Y93" s="29">
        <f t="shared" si="41"/>
        <v>134</v>
      </c>
      <c r="Z93" s="30">
        <f t="shared" si="42"/>
        <v>64</v>
      </c>
      <c r="AA93" s="31">
        <f t="shared" si="43"/>
        <v>198</v>
      </c>
      <c r="AB93" s="32"/>
      <c r="AC93" s="33">
        <v>3</v>
      </c>
      <c r="AD93" s="32"/>
      <c r="AE93" s="123">
        <f t="shared" si="44"/>
        <v>195</v>
      </c>
      <c r="AF93" s="131">
        <v>4</v>
      </c>
      <c r="AG93" s="134">
        <v>21</v>
      </c>
      <c r="AH93" s="134">
        <v>34</v>
      </c>
      <c r="AI93" s="104">
        <v>7816</v>
      </c>
      <c r="AJ93" s="105">
        <v>0.32</v>
      </c>
      <c r="AK93" s="117">
        <f t="shared" si="34"/>
        <v>2501.12</v>
      </c>
      <c r="AL93" s="105">
        <f t="shared" si="45"/>
        <v>7.7965071647901743E-2</v>
      </c>
    </row>
    <row r="94" spans="2:38" x14ac:dyDescent="0.2">
      <c r="B94" s="16" t="s">
        <v>92</v>
      </c>
      <c r="C94" s="17" t="s">
        <v>93</v>
      </c>
      <c r="D94" s="18" t="s">
        <v>33</v>
      </c>
      <c r="E94" s="19">
        <v>135</v>
      </c>
      <c r="F94" s="19">
        <v>0</v>
      </c>
      <c r="G94" s="20">
        <v>0</v>
      </c>
      <c r="H94" s="21">
        <v>0</v>
      </c>
      <c r="I94" s="80">
        <f t="shared" si="36"/>
        <v>0</v>
      </c>
      <c r="J94" s="80">
        <v>0</v>
      </c>
      <c r="K94" s="81">
        <v>0</v>
      </c>
      <c r="L94" s="80">
        <f t="shared" si="37"/>
        <v>0</v>
      </c>
      <c r="M94" s="23">
        <v>135</v>
      </c>
      <c r="N94" s="24">
        <v>0</v>
      </c>
      <c r="O94" s="25">
        <f t="shared" si="38"/>
        <v>135</v>
      </c>
      <c r="P94" s="20">
        <v>0</v>
      </c>
      <c r="Q94" s="21">
        <v>0</v>
      </c>
      <c r="R94" s="80">
        <f t="shared" si="39"/>
        <v>0</v>
      </c>
      <c r="S94" s="80">
        <v>23</v>
      </c>
      <c r="T94" s="80">
        <v>17</v>
      </c>
      <c r="U94" s="22">
        <f t="shared" si="40"/>
        <v>40</v>
      </c>
      <c r="V94" s="28">
        <v>143</v>
      </c>
      <c r="W94" s="19">
        <v>0</v>
      </c>
      <c r="X94" s="19">
        <v>0</v>
      </c>
      <c r="Y94" s="29">
        <f t="shared" si="41"/>
        <v>135</v>
      </c>
      <c r="Z94" s="30">
        <f t="shared" si="42"/>
        <v>183</v>
      </c>
      <c r="AA94" s="31">
        <f t="shared" si="43"/>
        <v>318</v>
      </c>
      <c r="AB94" s="32"/>
      <c r="AC94" s="33">
        <v>55</v>
      </c>
      <c r="AD94" s="32"/>
      <c r="AE94" s="123">
        <f t="shared" si="44"/>
        <v>263</v>
      </c>
      <c r="AF94" s="131">
        <v>5</v>
      </c>
      <c r="AG94" s="134">
        <v>20</v>
      </c>
      <c r="AH94" s="134">
        <v>25</v>
      </c>
      <c r="AI94" s="104">
        <v>6082</v>
      </c>
      <c r="AJ94" s="105">
        <v>0.29199999999999998</v>
      </c>
      <c r="AK94" s="117">
        <f t="shared" si="34"/>
        <v>1775.944</v>
      </c>
      <c r="AL94" s="105">
        <f t="shared" si="45"/>
        <v>0.14809025509813373</v>
      </c>
    </row>
    <row r="95" spans="2:38" x14ac:dyDescent="0.2">
      <c r="B95" s="16" t="s">
        <v>94</v>
      </c>
      <c r="C95" s="17" t="s">
        <v>95</v>
      </c>
      <c r="D95" s="18" t="s">
        <v>33</v>
      </c>
      <c r="E95" s="19">
        <v>59</v>
      </c>
      <c r="F95" s="19">
        <v>0</v>
      </c>
      <c r="G95" s="20">
        <v>0</v>
      </c>
      <c r="H95" s="21">
        <v>0</v>
      </c>
      <c r="I95" s="80">
        <f t="shared" si="36"/>
        <v>0</v>
      </c>
      <c r="J95" s="80">
        <v>0</v>
      </c>
      <c r="K95" s="81">
        <v>0</v>
      </c>
      <c r="L95" s="80">
        <f t="shared" si="37"/>
        <v>0</v>
      </c>
      <c r="M95" s="23">
        <v>59</v>
      </c>
      <c r="N95" s="24">
        <v>0</v>
      </c>
      <c r="O95" s="25">
        <f t="shared" si="38"/>
        <v>59</v>
      </c>
      <c r="P95" s="20">
        <v>0</v>
      </c>
      <c r="Q95" s="21">
        <v>0</v>
      </c>
      <c r="R95" s="80">
        <f t="shared" si="39"/>
        <v>0</v>
      </c>
      <c r="S95" s="80">
        <v>0</v>
      </c>
      <c r="T95" s="80">
        <v>0</v>
      </c>
      <c r="U95" s="22">
        <f t="shared" si="40"/>
        <v>0</v>
      </c>
      <c r="V95" s="28">
        <v>0</v>
      </c>
      <c r="W95" s="19">
        <v>0</v>
      </c>
      <c r="X95" s="19">
        <v>0</v>
      </c>
      <c r="Y95" s="29">
        <f t="shared" si="41"/>
        <v>59</v>
      </c>
      <c r="Z95" s="30">
        <f t="shared" si="42"/>
        <v>0</v>
      </c>
      <c r="AA95" s="31">
        <f t="shared" si="43"/>
        <v>59</v>
      </c>
      <c r="AB95" s="32"/>
      <c r="AC95" s="33">
        <v>0</v>
      </c>
      <c r="AD95" s="32"/>
      <c r="AE95" s="123">
        <f t="shared" si="44"/>
        <v>59</v>
      </c>
      <c r="AF95" s="131">
        <v>3</v>
      </c>
      <c r="AG95" s="134">
        <v>14</v>
      </c>
      <c r="AH95" s="134">
        <v>16</v>
      </c>
      <c r="AI95" s="104">
        <v>1301</v>
      </c>
      <c r="AJ95" s="105">
        <v>0.246</v>
      </c>
      <c r="AK95" s="117">
        <f t="shared" si="34"/>
        <v>320.04599999999999</v>
      </c>
      <c r="AL95" s="105">
        <f t="shared" si="45"/>
        <v>0.18434849990313892</v>
      </c>
    </row>
    <row r="96" spans="2:38" x14ac:dyDescent="0.2">
      <c r="B96" s="16" t="s">
        <v>98</v>
      </c>
      <c r="C96" s="17" t="s">
        <v>99</v>
      </c>
      <c r="D96" s="18" t="s">
        <v>33</v>
      </c>
      <c r="E96" s="19">
        <v>25</v>
      </c>
      <c r="F96" s="19">
        <v>0</v>
      </c>
      <c r="G96" s="20">
        <v>0</v>
      </c>
      <c r="H96" s="21">
        <v>40</v>
      </c>
      <c r="I96" s="80">
        <f t="shared" si="36"/>
        <v>40</v>
      </c>
      <c r="J96" s="80">
        <v>0</v>
      </c>
      <c r="K96" s="81">
        <v>0</v>
      </c>
      <c r="L96" s="80">
        <f t="shared" si="37"/>
        <v>0</v>
      </c>
      <c r="M96" s="23">
        <v>25</v>
      </c>
      <c r="N96" s="24">
        <v>40</v>
      </c>
      <c r="O96" s="25">
        <f t="shared" si="38"/>
        <v>65</v>
      </c>
      <c r="P96" s="20">
        <v>0</v>
      </c>
      <c r="Q96" s="21">
        <v>0</v>
      </c>
      <c r="R96" s="80">
        <f t="shared" si="39"/>
        <v>0</v>
      </c>
      <c r="S96" s="80">
        <v>1</v>
      </c>
      <c r="T96" s="80">
        <v>0</v>
      </c>
      <c r="U96" s="22">
        <f t="shared" si="40"/>
        <v>1</v>
      </c>
      <c r="V96" s="28">
        <v>0</v>
      </c>
      <c r="W96" s="19">
        <v>0</v>
      </c>
      <c r="X96" s="19">
        <v>0</v>
      </c>
      <c r="Y96" s="29">
        <f t="shared" si="41"/>
        <v>25</v>
      </c>
      <c r="Z96" s="30">
        <f t="shared" si="42"/>
        <v>41</v>
      </c>
      <c r="AA96" s="31">
        <f t="shared" si="43"/>
        <v>66</v>
      </c>
      <c r="AB96" s="32"/>
      <c r="AC96" s="33">
        <v>0</v>
      </c>
      <c r="AD96" s="32"/>
      <c r="AE96" s="123">
        <f t="shared" si="44"/>
        <v>66</v>
      </c>
      <c r="AF96" s="131">
        <v>2</v>
      </c>
      <c r="AG96" s="134">
        <v>10</v>
      </c>
      <c r="AH96" s="134">
        <v>10</v>
      </c>
      <c r="AI96" s="104">
        <v>2603</v>
      </c>
      <c r="AJ96" s="105">
        <v>0.29899999999999999</v>
      </c>
      <c r="AK96" s="117">
        <f t="shared" si="34"/>
        <v>778.29700000000003</v>
      </c>
      <c r="AL96" s="105">
        <f t="shared" si="45"/>
        <v>8.4800532444555224E-2</v>
      </c>
    </row>
    <row r="97" spans="1:521" s="56" customFormat="1" ht="13.5" thickBot="1" x14ac:dyDescent="0.25">
      <c r="B97" s="40" t="s">
        <v>104</v>
      </c>
      <c r="C97" s="79" t="s">
        <v>105</v>
      </c>
      <c r="D97" s="42" t="s">
        <v>33</v>
      </c>
      <c r="E97" s="43">
        <v>63</v>
      </c>
      <c r="F97" s="43">
        <v>0</v>
      </c>
      <c r="G97" s="44">
        <v>0</v>
      </c>
      <c r="H97" s="45">
        <v>0</v>
      </c>
      <c r="I97" s="101">
        <f t="shared" si="36"/>
        <v>0</v>
      </c>
      <c r="J97" s="101">
        <v>0</v>
      </c>
      <c r="K97" s="102">
        <v>0</v>
      </c>
      <c r="L97" s="101">
        <f t="shared" si="37"/>
        <v>0</v>
      </c>
      <c r="M97" s="47">
        <v>63</v>
      </c>
      <c r="N97" s="48">
        <v>0</v>
      </c>
      <c r="O97" s="49">
        <f t="shared" si="38"/>
        <v>63</v>
      </c>
      <c r="P97" s="44">
        <v>0</v>
      </c>
      <c r="Q97" s="45">
        <v>0</v>
      </c>
      <c r="R97" s="101">
        <f t="shared" si="39"/>
        <v>0</v>
      </c>
      <c r="S97" s="101">
        <v>23</v>
      </c>
      <c r="T97" s="101">
        <v>0</v>
      </c>
      <c r="U97" s="46">
        <f t="shared" si="40"/>
        <v>23</v>
      </c>
      <c r="V97" s="35">
        <v>0</v>
      </c>
      <c r="W97" s="43">
        <v>0</v>
      </c>
      <c r="X97" s="43">
        <v>0</v>
      </c>
      <c r="Y97" s="51">
        <f t="shared" si="41"/>
        <v>63</v>
      </c>
      <c r="Z97" s="52">
        <f t="shared" si="42"/>
        <v>23</v>
      </c>
      <c r="AA97" s="53">
        <f t="shared" si="43"/>
        <v>86</v>
      </c>
      <c r="AB97" s="32"/>
      <c r="AC97" s="55">
        <v>23</v>
      </c>
      <c r="AD97" s="32"/>
      <c r="AE97" s="123">
        <f t="shared" si="44"/>
        <v>63</v>
      </c>
      <c r="AF97" s="131">
        <v>3</v>
      </c>
      <c r="AG97" s="134">
        <v>15</v>
      </c>
      <c r="AH97" s="134">
        <v>30</v>
      </c>
      <c r="AI97" s="108">
        <v>4106</v>
      </c>
      <c r="AJ97" s="109">
        <v>0.28899999999999998</v>
      </c>
      <c r="AK97" s="117">
        <f t="shared" si="34"/>
        <v>1186.634</v>
      </c>
      <c r="AL97" s="105">
        <f t="shared" si="45"/>
        <v>5.3091349143880924E-2</v>
      </c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  <c r="ON97" s="34"/>
      <c r="OO97" s="34"/>
      <c r="OP97" s="34"/>
      <c r="OQ97" s="34"/>
      <c r="OR97" s="34"/>
      <c r="OS97" s="34"/>
      <c r="OT97" s="34"/>
      <c r="OU97" s="34"/>
      <c r="OV97" s="34"/>
      <c r="OW97" s="34"/>
      <c r="OX97" s="34"/>
      <c r="OY97" s="34"/>
      <c r="OZ97" s="34"/>
      <c r="PA97" s="34"/>
      <c r="PB97" s="34"/>
      <c r="PC97" s="34"/>
      <c r="PD97" s="34"/>
      <c r="PE97" s="34"/>
      <c r="PF97" s="34"/>
      <c r="PG97" s="34"/>
      <c r="PH97" s="34"/>
      <c r="PI97" s="34"/>
      <c r="PJ97" s="34"/>
      <c r="PK97" s="34"/>
      <c r="PL97" s="34"/>
      <c r="PM97" s="34"/>
      <c r="PN97" s="34"/>
      <c r="PO97" s="34"/>
      <c r="PP97" s="34"/>
      <c r="PQ97" s="34"/>
      <c r="PR97" s="34"/>
      <c r="PS97" s="34"/>
      <c r="PT97" s="34"/>
      <c r="PU97" s="34"/>
      <c r="PV97" s="34"/>
      <c r="PW97" s="34"/>
      <c r="PX97" s="34"/>
      <c r="PY97" s="34"/>
      <c r="PZ97" s="34"/>
      <c r="QA97" s="34"/>
      <c r="QB97" s="34"/>
      <c r="QC97" s="34"/>
      <c r="QD97" s="34"/>
      <c r="QE97" s="34"/>
      <c r="QF97" s="34"/>
      <c r="QG97" s="34"/>
      <c r="QH97" s="34"/>
      <c r="QI97" s="34"/>
      <c r="QJ97" s="34"/>
      <c r="QK97" s="34"/>
      <c r="QL97" s="34"/>
      <c r="QM97" s="34"/>
      <c r="QN97" s="34"/>
      <c r="QO97" s="34"/>
      <c r="QP97" s="34"/>
      <c r="QQ97" s="34"/>
      <c r="QR97" s="34"/>
      <c r="QS97" s="34"/>
      <c r="QT97" s="34"/>
      <c r="QU97" s="34"/>
      <c r="QV97" s="34"/>
      <c r="QW97" s="34"/>
      <c r="QX97" s="34"/>
      <c r="QY97" s="34"/>
      <c r="QZ97" s="34"/>
      <c r="RA97" s="34"/>
      <c r="RB97" s="34"/>
      <c r="RC97" s="34"/>
      <c r="RD97" s="34"/>
      <c r="RE97" s="34"/>
      <c r="RF97" s="34"/>
      <c r="RG97" s="34"/>
      <c r="RH97" s="34"/>
      <c r="RI97" s="34"/>
      <c r="RJ97" s="34"/>
      <c r="RK97" s="34"/>
      <c r="RL97" s="34"/>
      <c r="RM97" s="34"/>
      <c r="RN97" s="34"/>
      <c r="RO97" s="34"/>
      <c r="RP97" s="34"/>
      <c r="RQ97" s="34"/>
      <c r="RR97" s="34"/>
      <c r="RS97" s="34"/>
      <c r="RT97" s="34"/>
      <c r="RU97" s="34"/>
      <c r="RV97" s="34"/>
      <c r="RW97" s="34"/>
      <c r="RX97" s="34"/>
      <c r="RY97" s="34"/>
      <c r="RZ97" s="34"/>
      <c r="SA97" s="34"/>
      <c r="SB97" s="34"/>
      <c r="SC97" s="34"/>
      <c r="SD97" s="34"/>
      <c r="SE97" s="34"/>
      <c r="SF97" s="34"/>
      <c r="SG97" s="34"/>
      <c r="SH97" s="34"/>
      <c r="SI97" s="34"/>
      <c r="SJ97" s="34"/>
      <c r="SK97" s="34"/>
      <c r="SL97" s="34"/>
      <c r="SM97" s="34"/>
      <c r="SN97" s="34"/>
      <c r="SO97" s="34"/>
      <c r="SP97" s="34"/>
      <c r="SQ97" s="34"/>
      <c r="SR97" s="34"/>
      <c r="SS97" s="34"/>
      <c r="ST97" s="34"/>
      <c r="SU97" s="34"/>
      <c r="SV97" s="34"/>
      <c r="SW97" s="34"/>
      <c r="SX97" s="34"/>
      <c r="SY97" s="34"/>
      <c r="SZ97" s="34"/>
      <c r="TA97" s="34"/>
    </row>
    <row r="98" spans="1:521" s="58" customFormat="1" ht="13.5" thickBot="1" x14ac:dyDescent="0.25">
      <c r="A98" s="56"/>
      <c r="B98" s="16" t="s">
        <v>106</v>
      </c>
      <c r="C98" s="17" t="s">
        <v>107</v>
      </c>
      <c r="D98" s="18" t="s">
        <v>33</v>
      </c>
      <c r="E98" s="19">
        <v>34</v>
      </c>
      <c r="F98" s="19">
        <v>0</v>
      </c>
      <c r="G98" s="20">
        <v>0</v>
      </c>
      <c r="H98" s="20">
        <v>0</v>
      </c>
      <c r="I98" s="80">
        <f t="shared" si="36"/>
        <v>0</v>
      </c>
      <c r="J98" s="80">
        <v>0</v>
      </c>
      <c r="K98" s="80">
        <v>0</v>
      </c>
      <c r="L98" s="80">
        <f t="shared" si="37"/>
        <v>0</v>
      </c>
      <c r="M98" s="23">
        <v>34</v>
      </c>
      <c r="N98" s="23">
        <v>0</v>
      </c>
      <c r="O98" s="25">
        <f t="shared" si="38"/>
        <v>34</v>
      </c>
      <c r="P98" s="20">
        <v>0</v>
      </c>
      <c r="Q98" s="20">
        <v>0</v>
      </c>
      <c r="R98" s="80">
        <f t="shared" si="39"/>
        <v>0</v>
      </c>
      <c r="S98" s="80">
        <v>2</v>
      </c>
      <c r="T98" s="80">
        <v>2</v>
      </c>
      <c r="U98" s="22">
        <f t="shared" si="40"/>
        <v>4</v>
      </c>
      <c r="V98" s="19">
        <v>0</v>
      </c>
      <c r="W98" s="19">
        <v>0</v>
      </c>
      <c r="X98" s="19">
        <v>0</v>
      </c>
      <c r="Y98" s="29">
        <f t="shared" si="41"/>
        <v>34</v>
      </c>
      <c r="Z98" s="30">
        <f t="shared" si="42"/>
        <v>4</v>
      </c>
      <c r="AA98" s="31">
        <f t="shared" si="43"/>
        <v>38</v>
      </c>
      <c r="AB98" s="57"/>
      <c r="AC98" s="33">
        <v>5</v>
      </c>
      <c r="AD98" s="57"/>
      <c r="AE98" s="123">
        <f t="shared" si="44"/>
        <v>33</v>
      </c>
      <c r="AF98" s="131">
        <v>3</v>
      </c>
      <c r="AG98" s="134">
        <v>2</v>
      </c>
      <c r="AH98" s="134">
        <v>1</v>
      </c>
      <c r="AI98" s="104">
        <v>1916</v>
      </c>
      <c r="AJ98" s="105">
        <v>0.22700000000000001</v>
      </c>
      <c r="AK98" s="117">
        <f t="shared" si="34"/>
        <v>434.93200000000002</v>
      </c>
      <c r="AL98" s="105">
        <f t="shared" si="45"/>
        <v>7.5873929717748978E-2</v>
      </c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34"/>
      <c r="QA98" s="34"/>
      <c r="QB98" s="34"/>
      <c r="QC98" s="34"/>
      <c r="QD98" s="34"/>
      <c r="QE98" s="34"/>
      <c r="QF98" s="34"/>
      <c r="QG98" s="34"/>
      <c r="QH98" s="34"/>
      <c r="QI98" s="34"/>
      <c r="QJ98" s="34"/>
      <c r="QK98" s="34"/>
      <c r="QL98" s="34"/>
      <c r="QM98" s="34"/>
      <c r="QN98" s="34"/>
      <c r="QO98" s="34"/>
      <c r="QP98" s="34"/>
      <c r="QQ98" s="34"/>
      <c r="QR98" s="34"/>
      <c r="QS98" s="34"/>
      <c r="QT98" s="34"/>
      <c r="QU98" s="34"/>
      <c r="QV98" s="34"/>
      <c r="QW98" s="34"/>
      <c r="QX98" s="34"/>
      <c r="QY98" s="34"/>
      <c r="QZ98" s="34"/>
      <c r="RA98" s="34"/>
      <c r="RB98" s="34"/>
      <c r="RC98" s="34"/>
      <c r="RD98" s="34"/>
      <c r="RE98" s="34"/>
      <c r="RF98" s="34"/>
      <c r="RG98" s="34"/>
      <c r="RH98" s="34"/>
      <c r="RI98" s="34"/>
      <c r="RJ98" s="34"/>
      <c r="RK98" s="34"/>
      <c r="RL98" s="34"/>
      <c r="RM98" s="34"/>
      <c r="RN98" s="34"/>
      <c r="RO98" s="34"/>
      <c r="RP98" s="34"/>
      <c r="RQ98" s="34"/>
      <c r="RR98" s="34"/>
      <c r="RS98" s="34"/>
      <c r="RT98" s="34"/>
      <c r="RU98" s="34"/>
      <c r="RV98" s="34"/>
      <c r="RW98" s="34"/>
      <c r="RX98" s="34"/>
      <c r="RY98" s="34"/>
      <c r="RZ98" s="34"/>
      <c r="SA98" s="34"/>
      <c r="SB98" s="34"/>
      <c r="SC98" s="34"/>
      <c r="SD98" s="34"/>
      <c r="SE98" s="34"/>
      <c r="SF98" s="34"/>
      <c r="SG98" s="34"/>
      <c r="SH98" s="34"/>
      <c r="SI98" s="34"/>
      <c r="SJ98" s="34"/>
      <c r="SK98" s="34"/>
      <c r="SL98" s="34"/>
      <c r="SM98" s="34"/>
      <c r="SN98" s="34"/>
      <c r="SO98" s="34"/>
      <c r="SP98" s="34"/>
      <c r="SQ98" s="34"/>
      <c r="SR98" s="34"/>
      <c r="SS98" s="34"/>
    </row>
    <row r="99" spans="1:521" s="56" customFormat="1" x14ac:dyDescent="0.2">
      <c r="B99" s="59" t="s">
        <v>110</v>
      </c>
      <c r="C99" s="60" t="s">
        <v>111</v>
      </c>
      <c r="D99" s="61" t="s">
        <v>33</v>
      </c>
      <c r="E99" s="62">
        <v>100</v>
      </c>
      <c r="F99" s="62">
        <v>0</v>
      </c>
      <c r="G99" s="63">
        <v>17</v>
      </c>
      <c r="H99" s="21">
        <v>0</v>
      </c>
      <c r="I99" s="103">
        <f t="shared" si="36"/>
        <v>17</v>
      </c>
      <c r="J99" s="103">
        <v>0</v>
      </c>
      <c r="K99" s="81">
        <v>0</v>
      </c>
      <c r="L99" s="103">
        <f t="shared" si="37"/>
        <v>0</v>
      </c>
      <c r="M99" s="65">
        <v>117</v>
      </c>
      <c r="N99" s="24">
        <v>0</v>
      </c>
      <c r="O99" s="66">
        <f t="shared" si="38"/>
        <v>117</v>
      </c>
      <c r="P99" s="63">
        <v>0</v>
      </c>
      <c r="Q99" s="21">
        <v>0</v>
      </c>
      <c r="R99" s="103">
        <f t="shared" si="39"/>
        <v>0</v>
      </c>
      <c r="S99" s="103">
        <v>24</v>
      </c>
      <c r="T99" s="103">
        <v>0</v>
      </c>
      <c r="U99" s="64">
        <f t="shared" si="40"/>
        <v>24</v>
      </c>
      <c r="V99" s="28">
        <v>0</v>
      </c>
      <c r="W99" s="62">
        <v>0</v>
      </c>
      <c r="X99" s="62">
        <v>0</v>
      </c>
      <c r="Y99" s="68">
        <f t="shared" si="41"/>
        <v>117</v>
      </c>
      <c r="Z99" s="69">
        <f t="shared" si="42"/>
        <v>24</v>
      </c>
      <c r="AA99" s="70">
        <f t="shared" si="43"/>
        <v>141</v>
      </c>
      <c r="AB99" s="32"/>
      <c r="AC99" s="71">
        <v>24</v>
      </c>
      <c r="AD99" s="32"/>
      <c r="AE99" s="123">
        <f t="shared" si="44"/>
        <v>117</v>
      </c>
      <c r="AF99" s="131">
        <v>3</v>
      </c>
      <c r="AG99" s="134">
        <v>0</v>
      </c>
      <c r="AH99" s="134">
        <v>2</v>
      </c>
      <c r="AI99" s="110">
        <v>3915</v>
      </c>
      <c r="AJ99" s="111">
        <v>0.29199999999999998</v>
      </c>
      <c r="AK99" s="117">
        <f t="shared" si="34"/>
        <v>1143.1799999999998</v>
      </c>
      <c r="AL99" s="105">
        <f t="shared" si="45"/>
        <v>0.10234608723035744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  <c r="ON99" s="34"/>
      <c r="OO99" s="34"/>
      <c r="OP99" s="34"/>
      <c r="OQ99" s="34"/>
      <c r="OR99" s="34"/>
      <c r="OS99" s="34"/>
      <c r="OT99" s="34"/>
      <c r="OU99" s="34"/>
      <c r="OV99" s="34"/>
      <c r="OW99" s="34"/>
      <c r="OX99" s="34"/>
      <c r="OY99" s="34"/>
      <c r="OZ99" s="34"/>
      <c r="PA99" s="34"/>
      <c r="PB99" s="34"/>
      <c r="PC99" s="34"/>
      <c r="PD99" s="34"/>
      <c r="PE99" s="34"/>
      <c r="PF99" s="34"/>
      <c r="PG99" s="34"/>
      <c r="PH99" s="34"/>
      <c r="PI99" s="34"/>
      <c r="PJ99" s="34"/>
      <c r="PK99" s="34"/>
      <c r="PL99" s="34"/>
      <c r="PM99" s="34"/>
      <c r="PN99" s="34"/>
      <c r="PO99" s="34"/>
      <c r="PP99" s="34"/>
      <c r="PQ99" s="34"/>
      <c r="PR99" s="34"/>
      <c r="PS99" s="34"/>
      <c r="PT99" s="34"/>
      <c r="PU99" s="34"/>
      <c r="PV99" s="34"/>
      <c r="PW99" s="34"/>
      <c r="PX99" s="34"/>
      <c r="PY99" s="34"/>
      <c r="PZ99" s="34"/>
      <c r="QA99" s="34"/>
      <c r="QB99" s="34"/>
      <c r="QC99" s="34"/>
      <c r="QD99" s="34"/>
      <c r="QE99" s="34"/>
      <c r="QF99" s="34"/>
      <c r="QG99" s="34"/>
      <c r="QH99" s="34"/>
      <c r="QI99" s="34"/>
      <c r="QJ99" s="34"/>
      <c r="QK99" s="34"/>
      <c r="QL99" s="34"/>
      <c r="QM99" s="34"/>
      <c r="QN99" s="34"/>
      <c r="QO99" s="34"/>
      <c r="QP99" s="34"/>
      <c r="QQ99" s="34"/>
      <c r="QR99" s="34"/>
      <c r="QS99" s="34"/>
      <c r="QT99" s="34"/>
      <c r="QU99" s="34"/>
      <c r="QV99" s="34"/>
      <c r="QW99" s="34"/>
      <c r="QX99" s="34"/>
      <c r="QY99" s="34"/>
      <c r="QZ99" s="34"/>
      <c r="RA99" s="34"/>
      <c r="RB99" s="34"/>
      <c r="RC99" s="34"/>
      <c r="RD99" s="34"/>
      <c r="RE99" s="34"/>
      <c r="RF99" s="34"/>
      <c r="RG99" s="34"/>
      <c r="RH99" s="34"/>
      <c r="RI99" s="34"/>
      <c r="RJ99" s="34"/>
      <c r="RK99" s="34"/>
      <c r="RL99" s="34"/>
      <c r="RM99" s="34"/>
      <c r="RN99" s="34"/>
      <c r="RO99" s="34"/>
      <c r="RP99" s="34"/>
      <c r="RQ99" s="34"/>
      <c r="RR99" s="34"/>
      <c r="RS99" s="34"/>
      <c r="RT99" s="34"/>
      <c r="RU99" s="34"/>
      <c r="RV99" s="34"/>
      <c r="RW99" s="34"/>
      <c r="RX99" s="34"/>
      <c r="RY99" s="34"/>
      <c r="RZ99" s="34"/>
      <c r="SA99" s="34"/>
      <c r="SB99" s="34"/>
      <c r="SC99" s="34"/>
      <c r="SD99" s="34"/>
      <c r="SE99" s="34"/>
      <c r="SF99" s="34"/>
      <c r="SG99" s="34"/>
      <c r="SH99" s="34"/>
      <c r="SI99" s="34"/>
      <c r="SJ99" s="34"/>
      <c r="SK99" s="34"/>
      <c r="SL99" s="34"/>
      <c r="SM99" s="34"/>
      <c r="SN99" s="34"/>
      <c r="SO99" s="34"/>
      <c r="SP99" s="34"/>
      <c r="SQ99" s="34"/>
      <c r="SR99" s="34"/>
      <c r="SS99" s="34"/>
      <c r="ST99" s="34"/>
      <c r="SU99" s="34"/>
      <c r="SV99" s="34"/>
      <c r="SW99" s="34"/>
      <c r="SX99" s="34"/>
      <c r="SY99" s="34"/>
      <c r="SZ99" s="34"/>
      <c r="TA99" s="34"/>
    </row>
    <row r="100" spans="1:521" x14ac:dyDescent="0.2">
      <c r="B100" s="16" t="s">
        <v>114</v>
      </c>
      <c r="C100" s="17" t="s">
        <v>115</v>
      </c>
      <c r="D100" s="18" t="s">
        <v>33</v>
      </c>
      <c r="E100" s="19">
        <v>44</v>
      </c>
      <c r="F100" s="19">
        <v>0</v>
      </c>
      <c r="G100" s="20">
        <v>0</v>
      </c>
      <c r="H100" s="21">
        <v>0</v>
      </c>
      <c r="I100" s="80">
        <f t="shared" si="36"/>
        <v>0</v>
      </c>
      <c r="J100" s="80">
        <v>0</v>
      </c>
      <c r="K100" s="81">
        <v>0</v>
      </c>
      <c r="L100" s="80">
        <f t="shared" si="37"/>
        <v>0</v>
      </c>
      <c r="M100" s="23">
        <v>44</v>
      </c>
      <c r="N100" s="24">
        <v>0</v>
      </c>
      <c r="O100" s="25">
        <f t="shared" si="38"/>
        <v>44</v>
      </c>
      <c r="P100" s="20">
        <v>7</v>
      </c>
      <c r="Q100" s="21">
        <v>0</v>
      </c>
      <c r="R100" s="80">
        <f t="shared" si="39"/>
        <v>7</v>
      </c>
      <c r="S100" s="80">
        <v>19</v>
      </c>
      <c r="T100" s="80">
        <v>13</v>
      </c>
      <c r="U100" s="22">
        <f t="shared" si="40"/>
        <v>32</v>
      </c>
      <c r="V100" s="28">
        <v>0</v>
      </c>
      <c r="W100" s="19">
        <v>0</v>
      </c>
      <c r="X100" s="19">
        <v>0</v>
      </c>
      <c r="Y100" s="29">
        <f t="shared" si="41"/>
        <v>51</v>
      </c>
      <c r="Z100" s="30">
        <f t="shared" si="42"/>
        <v>32</v>
      </c>
      <c r="AA100" s="31">
        <f t="shared" si="43"/>
        <v>83</v>
      </c>
      <c r="AB100" s="32"/>
      <c r="AC100" s="33">
        <v>32</v>
      </c>
      <c r="AD100" s="32"/>
      <c r="AE100" s="123">
        <f t="shared" si="44"/>
        <v>51</v>
      </c>
      <c r="AF100" s="131">
        <v>2</v>
      </c>
      <c r="AG100" s="134">
        <v>4</v>
      </c>
      <c r="AH100" s="134">
        <v>11</v>
      </c>
      <c r="AI100" s="104">
        <v>2513</v>
      </c>
      <c r="AJ100" s="105">
        <v>0.20699999999999999</v>
      </c>
      <c r="AK100" s="117">
        <f t="shared" si="34"/>
        <v>520.19099999999992</v>
      </c>
      <c r="AL100" s="105">
        <f t="shared" si="45"/>
        <v>9.8040911895822896E-2</v>
      </c>
    </row>
    <row r="101" spans="1:521" x14ac:dyDescent="0.2">
      <c r="B101" s="16" t="s">
        <v>130</v>
      </c>
      <c r="C101" s="17" t="s">
        <v>131</v>
      </c>
      <c r="D101" s="18" t="s">
        <v>33</v>
      </c>
      <c r="E101" s="19">
        <v>76</v>
      </c>
      <c r="F101" s="19">
        <v>0</v>
      </c>
      <c r="G101" s="20">
        <v>0</v>
      </c>
      <c r="H101" s="21">
        <v>0</v>
      </c>
      <c r="I101" s="80">
        <f t="shared" si="36"/>
        <v>0</v>
      </c>
      <c r="J101" s="80">
        <v>0</v>
      </c>
      <c r="K101" s="81">
        <v>0</v>
      </c>
      <c r="L101" s="80">
        <f t="shared" si="37"/>
        <v>0</v>
      </c>
      <c r="M101" s="23">
        <v>76</v>
      </c>
      <c r="N101" s="24">
        <v>0</v>
      </c>
      <c r="O101" s="25">
        <f t="shared" si="38"/>
        <v>76</v>
      </c>
      <c r="P101" s="20">
        <v>9</v>
      </c>
      <c r="Q101" s="21">
        <v>0</v>
      </c>
      <c r="R101" s="80">
        <f t="shared" si="39"/>
        <v>9</v>
      </c>
      <c r="S101" s="80">
        <v>13</v>
      </c>
      <c r="T101" s="80">
        <v>0</v>
      </c>
      <c r="U101" s="22">
        <f t="shared" si="40"/>
        <v>13</v>
      </c>
      <c r="V101" s="28">
        <v>0</v>
      </c>
      <c r="W101" s="19">
        <v>0</v>
      </c>
      <c r="X101" s="19">
        <v>0</v>
      </c>
      <c r="Y101" s="29">
        <f t="shared" si="41"/>
        <v>85</v>
      </c>
      <c r="Z101" s="30">
        <f t="shared" si="42"/>
        <v>13</v>
      </c>
      <c r="AA101" s="31">
        <f t="shared" si="43"/>
        <v>98</v>
      </c>
      <c r="AB101" s="32"/>
      <c r="AC101" s="33">
        <v>13</v>
      </c>
      <c r="AD101" s="32"/>
      <c r="AE101" s="123">
        <f t="shared" si="44"/>
        <v>85</v>
      </c>
      <c r="AF101" s="131">
        <v>4</v>
      </c>
      <c r="AG101" s="134">
        <v>10</v>
      </c>
      <c r="AH101" s="134">
        <v>31</v>
      </c>
      <c r="AI101" s="104">
        <v>4357</v>
      </c>
      <c r="AJ101" s="105">
        <v>0.27100000000000002</v>
      </c>
      <c r="AK101" s="117">
        <f t="shared" si="34"/>
        <v>1180.7470000000001</v>
      </c>
      <c r="AL101" s="105">
        <f t="shared" si="45"/>
        <v>7.198832603428168E-2</v>
      </c>
    </row>
    <row r="102" spans="1:521" x14ac:dyDescent="0.2">
      <c r="B102" s="16" t="s">
        <v>142</v>
      </c>
      <c r="C102" s="17" t="s">
        <v>143</v>
      </c>
      <c r="D102" s="18" t="s">
        <v>33</v>
      </c>
      <c r="E102" s="19">
        <v>75</v>
      </c>
      <c r="F102" s="19">
        <v>0</v>
      </c>
      <c r="G102" s="20">
        <v>0</v>
      </c>
      <c r="H102" s="21">
        <v>0</v>
      </c>
      <c r="I102" s="80">
        <f t="shared" si="36"/>
        <v>0</v>
      </c>
      <c r="J102" s="80">
        <v>0</v>
      </c>
      <c r="K102" s="81">
        <v>0</v>
      </c>
      <c r="L102" s="80">
        <f t="shared" si="37"/>
        <v>0</v>
      </c>
      <c r="M102" s="23">
        <v>75</v>
      </c>
      <c r="N102" s="24">
        <v>0</v>
      </c>
      <c r="O102" s="25">
        <f t="shared" si="38"/>
        <v>75</v>
      </c>
      <c r="P102" s="20">
        <v>0</v>
      </c>
      <c r="Q102" s="21">
        <v>0</v>
      </c>
      <c r="R102" s="80">
        <f t="shared" si="39"/>
        <v>0</v>
      </c>
      <c r="S102" s="80">
        <v>3</v>
      </c>
      <c r="T102" s="80">
        <v>0</v>
      </c>
      <c r="U102" s="22">
        <f t="shared" si="40"/>
        <v>3</v>
      </c>
      <c r="V102" s="28">
        <v>0</v>
      </c>
      <c r="W102" s="19">
        <v>0</v>
      </c>
      <c r="X102" s="19">
        <v>0</v>
      </c>
      <c r="Y102" s="29">
        <f t="shared" si="41"/>
        <v>75</v>
      </c>
      <c r="Z102" s="30">
        <f t="shared" si="42"/>
        <v>3</v>
      </c>
      <c r="AA102" s="31">
        <f t="shared" si="43"/>
        <v>78</v>
      </c>
      <c r="AB102" s="32"/>
      <c r="AC102" s="33">
        <v>3</v>
      </c>
      <c r="AD102" s="32"/>
      <c r="AE102" s="123">
        <f t="shared" si="44"/>
        <v>75</v>
      </c>
      <c r="AF102" s="131">
        <v>4</v>
      </c>
      <c r="AG102" s="134">
        <v>23</v>
      </c>
      <c r="AH102" s="134">
        <v>29</v>
      </c>
      <c r="AI102" s="104">
        <v>3110</v>
      </c>
      <c r="AJ102" s="105">
        <v>0.25900000000000001</v>
      </c>
      <c r="AK102" s="117">
        <f t="shared" si="34"/>
        <v>805.49</v>
      </c>
      <c r="AL102" s="105">
        <f t="shared" si="45"/>
        <v>9.3111025586909826E-2</v>
      </c>
    </row>
    <row r="103" spans="1:521" x14ac:dyDescent="0.2">
      <c r="B103" s="16" t="s">
        <v>144</v>
      </c>
      <c r="C103" s="17" t="s">
        <v>145</v>
      </c>
      <c r="D103" s="18" t="s">
        <v>33</v>
      </c>
      <c r="E103" s="19">
        <v>98</v>
      </c>
      <c r="F103" s="19">
        <v>0</v>
      </c>
      <c r="G103" s="20">
        <v>0</v>
      </c>
      <c r="H103" s="21">
        <v>0</v>
      </c>
      <c r="I103" s="80">
        <f t="shared" si="36"/>
        <v>0</v>
      </c>
      <c r="J103" s="80">
        <v>0</v>
      </c>
      <c r="K103" s="81">
        <v>0</v>
      </c>
      <c r="L103" s="80">
        <f t="shared" si="37"/>
        <v>0</v>
      </c>
      <c r="M103" s="23">
        <v>98</v>
      </c>
      <c r="N103" s="24">
        <v>0</v>
      </c>
      <c r="O103" s="25">
        <f t="shared" si="38"/>
        <v>98</v>
      </c>
      <c r="P103" s="20">
        <v>0</v>
      </c>
      <c r="Q103" s="21">
        <v>110</v>
      </c>
      <c r="R103" s="80">
        <f t="shared" si="39"/>
        <v>110</v>
      </c>
      <c r="S103" s="80">
        <v>22</v>
      </c>
      <c r="T103" s="80">
        <v>0</v>
      </c>
      <c r="U103" s="22">
        <f t="shared" si="40"/>
        <v>22</v>
      </c>
      <c r="V103" s="28">
        <v>0</v>
      </c>
      <c r="W103" s="19">
        <v>0</v>
      </c>
      <c r="X103" s="19">
        <v>0</v>
      </c>
      <c r="Y103" s="29">
        <f t="shared" si="41"/>
        <v>98</v>
      </c>
      <c r="Z103" s="30">
        <f t="shared" si="42"/>
        <v>132</v>
      </c>
      <c r="AA103" s="31">
        <f t="shared" si="43"/>
        <v>230</v>
      </c>
      <c r="AB103" s="32"/>
      <c r="AC103" s="33">
        <v>36</v>
      </c>
      <c r="AD103" s="32"/>
      <c r="AE103" s="123">
        <f t="shared" si="44"/>
        <v>194</v>
      </c>
      <c r="AF103" s="131">
        <v>5</v>
      </c>
      <c r="AG103" s="134">
        <v>15</v>
      </c>
      <c r="AH103" s="134">
        <v>28</v>
      </c>
      <c r="AI103" s="104">
        <v>6916</v>
      </c>
      <c r="AJ103" s="105">
        <v>0.193</v>
      </c>
      <c r="AK103" s="117">
        <f t="shared" si="34"/>
        <v>1334.788</v>
      </c>
      <c r="AL103" s="105">
        <f t="shared" si="45"/>
        <v>0.14534143249714562</v>
      </c>
    </row>
    <row r="104" spans="1:521" x14ac:dyDescent="0.2">
      <c r="B104" s="16" t="s">
        <v>162</v>
      </c>
      <c r="C104" s="38" t="s">
        <v>163</v>
      </c>
      <c r="D104" s="18" t="s">
        <v>33</v>
      </c>
      <c r="E104" s="19">
        <v>180</v>
      </c>
      <c r="F104" s="19">
        <v>0</v>
      </c>
      <c r="G104" s="20">
        <v>0</v>
      </c>
      <c r="H104" s="21">
        <v>0</v>
      </c>
      <c r="I104" s="80">
        <f t="shared" si="36"/>
        <v>0</v>
      </c>
      <c r="J104" s="80">
        <v>0</v>
      </c>
      <c r="K104" s="81">
        <v>0</v>
      </c>
      <c r="L104" s="80">
        <f t="shared" si="37"/>
        <v>0</v>
      </c>
      <c r="M104" s="23">
        <v>180</v>
      </c>
      <c r="N104" s="24">
        <v>0</v>
      </c>
      <c r="O104" s="25">
        <f t="shared" si="38"/>
        <v>180</v>
      </c>
      <c r="P104" s="20">
        <v>0</v>
      </c>
      <c r="Q104" s="21">
        <v>0</v>
      </c>
      <c r="R104" s="80">
        <f t="shared" si="39"/>
        <v>0</v>
      </c>
      <c r="S104" s="80">
        <v>25</v>
      </c>
      <c r="T104" s="80">
        <v>21</v>
      </c>
      <c r="U104" s="22">
        <f t="shared" si="40"/>
        <v>46</v>
      </c>
      <c r="V104" s="28">
        <v>0</v>
      </c>
      <c r="W104" s="19">
        <v>0</v>
      </c>
      <c r="X104" s="19">
        <v>0</v>
      </c>
      <c r="Y104" s="29">
        <f t="shared" si="41"/>
        <v>180</v>
      </c>
      <c r="Z104" s="30">
        <f t="shared" si="42"/>
        <v>46</v>
      </c>
      <c r="AA104" s="31">
        <f t="shared" si="43"/>
        <v>226</v>
      </c>
      <c r="AB104" s="32"/>
      <c r="AC104" s="33">
        <v>37</v>
      </c>
      <c r="AD104" s="32"/>
      <c r="AE104" s="123">
        <f t="shared" si="44"/>
        <v>189</v>
      </c>
      <c r="AF104" s="131">
        <v>8</v>
      </c>
      <c r="AG104" s="134">
        <v>37</v>
      </c>
      <c r="AH104" s="134">
        <v>61</v>
      </c>
      <c r="AI104" s="104">
        <v>9850</v>
      </c>
      <c r="AJ104" s="105">
        <v>0.24399999999999999</v>
      </c>
      <c r="AK104" s="117">
        <f t="shared" si="34"/>
        <v>2403.4</v>
      </c>
      <c r="AL104" s="105">
        <f t="shared" si="45"/>
        <v>7.8638595323291996E-2</v>
      </c>
    </row>
    <row r="105" spans="1:521" x14ac:dyDescent="0.2">
      <c r="B105" s="16" t="s">
        <v>184</v>
      </c>
      <c r="C105" s="37" t="s">
        <v>185</v>
      </c>
      <c r="D105" s="18" t="s">
        <v>33</v>
      </c>
      <c r="E105" s="19">
        <v>124</v>
      </c>
      <c r="F105" s="19">
        <v>0</v>
      </c>
      <c r="G105" s="20">
        <v>0</v>
      </c>
      <c r="H105" s="21">
        <v>0</v>
      </c>
      <c r="I105" s="80">
        <f t="shared" si="36"/>
        <v>0</v>
      </c>
      <c r="J105" s="80">
        <v>0</v>
      </c>
      <c r="K105" s="81">
        <v>0</v>
      </c>
      <c r="L105" s="80">
        <f t="shared" si="37"/>
        <v>0</v>
      </c>
      <c r="M105" s="23">
        <v>124</v>
      </c>
      <c r="N105" s="24">
        <v>0</v>
      </c>
      <c r="O105" s="25">
        <f t="shared" si="38"/>
        <v>124</v>
      </c>
      <c r="P105" s="20">
        <v>0</v>
      </c>
      <c r="Q105" s="21">
        <v>0</v>
      </c>
      <c r="R105" s="80">
        <f t="shared" si="39"/>
        <v>0</v>
      </c>
      <c r="S105" s="80">
        <v>14</v>
      </c>
      <c r="T105" s="80">
        <v>0</v>
      </c>
      <c r="U105" s="22">
        <f t="shared" si="40"/>
        <v>14</v>
      </c>
      <c r="V105" s="28">
        <v>0</v>
      </c>
      <c r="W105" s="19">
        <v>0</v>
      </c>
      <c r="X105" s="19">
        <v>0</v>
      </c>
      <c r="Y105" s="29">
        <f t="shared" si="41"/>
        <v>124</v>
      </c>
      <c r="Z105" s="30">
        <f t="shared" si="42"/>
        <v>14</v>
      </c>
      <c r="AA105" s="31">
        <f t="shared" si="43"/>
        <v>138</v>
      </c>
      <c r="AB105" s="32"/>
      <c r="AC105" s="33">
        <v>18</v>
      </c>
      <c r="AD105" s="32"/>
      <c r="AE105" s="123">
        <f t="shared" si="44"/>
        <v>120</v>
      </c>
      <c r="AF105" s="131">
        <v>7</v>
      </c>
      <c r="AG105" s="134">
        <v>11</v>
      </c>
      <c r="AH105" s="134">
        <v>53</v>
      </c>
      <c r="AI105" s="104">
        <v>5080</v>
      </c>
      <c r="AJ105" s="105">
        <v>0.25900000000000001</v>
      </c>
      <c r="AK105" s="117">
        <f t="shared" si="34"/>
        <v>1315.72</v>
      </c>
      <c r="AL105" s="105">
        <f t="shared" si="45"/>
        <v>9.1204815614264426E-2</v>
      </c>
    </row>
    <row r="106" spans="1:521" x14ac:dyDescent="0.2">
      <c r="B106" s="16" t="s">
        <v>188</v>
      </c>
      <c r="C106" s="38" t="s">
        <v>189</v>
      </c>
      <c r="D106" s="18" t="s">
        <v>33</v>
      </c>
      <c r="E106" s="19">
        <v>44</v>
      </c>
      <c r="F106" s="19">
        <v>0</v>
      </c>
      <c r="G106" s="20">
        <v>43</v>
      </c>
      <c r="H106" s="21">
        <v>20</v>
      </c>
      <c r="I106" s="80">
        <f t="shared" si="36"/>
        <v>63</v>
      </c>
      <c r="J106" s="80">
        <v>0</v>
      </c>
      <c r="K106" s="81">
        <v>0</v>
      </c>
      <c r="L106" s="80">
        <f t="shared" si="37"/>
        <v>0</v>
      </c>
      <c r="M106" s="23">
        <v>87</v>
      </c>
      <c r="N106" s="24">
        <v>20</v>
      </c>
      <c r="O106" s="25">
        <f t="shared" si="38"/>
        <v>107</v>
      </c>
      <c r="P106" s="20">
        <v>4</v>
      </c>
      <c r="Q106" s="21">
        <v>38</v>
      </c>
      <c r="R106" s="80">
        <f t="shared" si="39"/>
        <v>42</v>
      </c>
      <c r="S106" s="80">
        <v>11</v>
      </c>
      <c r="T106" s="80">
        <v>0</v>
      </c>
      <c r="U106" s="22">
        <f t="shared" si="40"/>
        <v>11</v>
      </c>
      <c r="V106" s="28">
        <v>3957</v>
      </c>
      <c r="W106" s="19">
        <v>0</v>
      </c>
      <c r="X106" s="19">
        <v>0</v>
      </c>
      <c r="Y106" s="29">
        <f t="shared" si="41"/>
        <v>91</v>
      </c>
      <c r="Z106" s="30">
        <f t="shared" si="42"/>
        <v>4026</v>
      </c>
      <c r="AA106" s="31">
        <f t="shared" si="43"/>
        <v>4117</v>
      </c>
      <c r="AB106" s="32"/>
      <c r="AC106" s="33">
        <v>75</v>
      </c>
      <c r="AD106" s="32"/>
      <c r="AE106" s="123">
        <f t="shared" si="44"/>
        <v>4042</v>
      </c>
      <c r="AF106" s="131">
        <v>2</v>
      </c>
      <c r="AG106" s="134">
        <v>31</v>
      </c>
      <c r="AH106" s="134">
        <v>14</v>
      </c>
      <c r="AI106" s="104">
        <v>23465</v>
      </c>
      <c r="AJ106" s="105">
        <v>0.313</v>
      </c>
      <c r="AK106" s="117">
        <f t="shared" si="34"/>
        <v>7344.5450000000001</v>
      </c>
      <c r="AL106" s="105">
        <f t="shared" si="45"/>
        <v>0.55034042272189765</v>
      </c>
    </row>
    <row r="107" spans="1:521" x14ac:dyDescent="0.2">
      <c r="B107" s="16" t="s">
        <v>198</v>
      </c>
      <c r="C107" s="38" t="s">
        <v>199</v>
      </c>
      <c r="D107" s="18" t="s">
        <v>33</v>
      </c>
      <c r="E107" s="19">
        <v>93</v>
      </c>
      <c r="F107" s="19">
        <v>0</v>
      </c>
      <c r="G107" s="20">
        <v>0</v>
      </c>
      <c r="H107" s="21">
        <v>0</v>
      </c>
      <c r="I107" s="80">
        <f t="shared" si="36"/>
        <v>0</v>
      </c>
      <c r="J107" s="80">
        <v>0</v>
      </c>
      <c r="K107" s="81">
        <v>0</v>
      </c>
      <c r="L107" s="80">
        <f t="shared" si="37"/>
        <v>0</v>
      </c>
      <c r="M107" s="23">
        <v>93</v>
      </c>
      <c r="N107" s="24">
        <v>0</v>
      </c>
      <c r="O107" s="25">
        <f t="shared" si="38"/>
        <v>93</v>
      </c>
      <c r="P107" s="20">
        <v>0</v>
      </c>
      <c r="Q107" s="21">
        <v>10</v>
      </c>
      <c r="R107" s="80">
        <f t="shared" si="39"/>
        <v>10</v>
      </c>
      <c r="S107" s="80">
        <v>20</v>
      </c>
      <c r="T107" s="80">
        <v>0</v>
      </c>
      <c r="U107" s="22">
        <f t="shared" si="40"/>
        <v>20</v>
      </c>
      <c r="V107" s="28">
        <v>30</v>
      </c>
      <c r="W107" s="19">
        <v>0</v>
      </c>
      <c r="X107" s="19">
        <v>40</v>
      </c>
      <c r="Y107" s="29">
        <f t="shared" si="41"/>
        <v>93</v>
      </c>
      <c r="Z107" s="30">
        <f t="shared" si="42"/>
        <v>100</v>
      </c>
      <c r="AA107" s="31">
        <f t="shared" si="43"/>
        <v>193</v>
      </c>
      <c r="AB107" s="32"/>
      <c r="AC107" s="33">
        <v>32</v>
      </c>
      <c r="AD107" s="32"/>
      <c r="AE107" s="123">
        <f t="shared" si="44"/>
        <v>161</v>
      </c>
      <c r="AF107" s="131">
        <v>5</v>
      </c>
      <c r="AG107" s="134">
        <v>23</v>
      </c>
      <c r="AH107" s="134">
        <v>29</v>
      </c>
      <c r="AI107" s="104">
        <v>4297</v>
      </c>
      <c r="AJ107" s="105">
        <v>0.24</v>
      </c>
      <c r="AK107" s="117">
        <f t="shared" si="34"/>
        <v>1031.28</v>
      </c>
      <c r="AL107" s="105">
        <f t="shared" si="45"/>
        <v>0.15611667054534173</v>
      </c>
    </row>
    <row r="108" spans="1:521" x14ac:dyDescent="0.2">
      <c r="B108" s="16" t="s">
        <v>200</v>
      </c>
      <c r="C108" s="38" t="s">
        <v>201</v>
      </c>
      <c r="D108" s="18" t="s">
        <v>33</v>
      </c>
      <c r="E108" s="19">
        <v>29</v>
      </c>
      <c r="F108" s="19">
        <v>0</v>
      </c>
      <c r="G108" s="20">
        <v>0</v>
      </c>
      <c r="H108" s="21">
        <v>0</v>
      </c>
      <c r="I108" s="80">
        <f t="shared" si="36"/>
        <v>0</v>
      </c>
      <c r="J108" s="80">
        <v>0</v>
      </c>
      <c r="K108" s="81">
        <v>0</v>
      </c>
      <c r="L108" s="80">
        <f t="shared" si="37"/>
        <v>0</v>
      </c>
      <c r="M108" s="23">
        <v>29</v>
      </c>
      <c r="N108" s="24">
        <v>0</v>
      </c>
      <c r="O108" s="25">
        <f t="shared" si="38"/>
        <v>29</v>
      </c>
      <c r="P108" s="20">
        <v>0</v>
      </c>
      <c r="Q108" s="21">
        <v>0</v>
      </c>
      <c r="R108" s="80">
        <f t="shared" si="39"/>
        <v>0</v>
      </c>
      <c r="S108" s="80">
        <v>0</v>
      </c>
      <c r="T108" s="80">
        <v>0</v>
      </c>
      <c r="U108" s="22">
        <f t="shared" si="40"/>
        <v>0</v>
      </c>
      <c r="V108" s="28">
        <v>0</v>
      </c>
      <c r="W108" s="19">
        <v>0</v>
      </c>
      <c r="X108" s="19">
        <v>0</v>
      </c>
      <c r="Y108" s="29">
        <f t="shared" si="41"/>
        <v>29</v>
      </c>
      <c r="Z108" s="30">
        <f t="shared" si="42"/>
        <v>0</v>
      </c>
      <c r="AA108" s="31">
        <f t="shared" si="43"/>
        <v>29</v>
      </c>
      <c r="AB108" s="32"/>
      <c r="AC108" s="33">
        <v>0</v>
      </c>
      <c r="AD108" s="32"/>
      <c r="AE108" s="123">
        <f t="shared" si="44"/>
        <v>29</v>
      </c>
      <c r="AF108" s="132">
        <v>1</v>
      </c>
      <c r="AG108" s="134">
        <v>3</v>
      </c>
      <c r="AH108" s="134">
        <v>4</v>
      </c>
      <c r="AI108" s="104">
        <v>2111</v>
      </c>
      <c r="AJ108" s="105">
        <v>0.27900000000000003</v>
      </c>
      <c r="AK108" s="117">
        <f t="shared" si="34"/>
        <v>588.96900000000005</v>
      </c>
      <c r="AL108" s="105">
        <f t="shared" si="45"/>
        <v>4.9238584713287112E-2</v>
      </c>
    </row>
    <row r="109" spans="1:521" x14ac:dyDescent="0.2">
      <c r="B109" s="16" t="s">
        <v>202</v>
      </c>
      <c r="C109" s="38" t="s">
        <v>203</v>
      </c>
      <c r="D109" s="18" t="s">
        <v>33</v>
      </c>
      <c r="E109" s="43">
        <v>131</v>
      </c>
      <c r="F109" s="43">
        <v>0</v>
      </c>
      <c r="G109" s="44">
        <v>0</v>
      </c>
      <c r="H109" s="45">
        <v>0</v>
      </c>
      <c r="I109" s="101">
        <f t="shared" si="36"/>
        <v>0</v>
      </c>
      <c r="J109" s="101">
        <v>0</v>
      </c>
      <c r="K109" s="102">
        <v>0</v>
      </c>
      <c r="L109" s="101">
        <f t="shared" si="37"/>
        <v>0</v>
      </c>
      <c r="M109" s="47">
        <v>131</v>
      </c>
      <c r="N109" s="48">
        <v>0</v>
      </c>
      <c r="O109" s="49">
        <f t="shared" si="38"/>
        <v>131</v>
      </c>
      <c r="P109" s="44">
        <v>0</v>
      </c>
      <c r="Q109" s="45">
        <v>0</v>
      </c>
      <c r="R109" s="101">
        <f t="shared" si="39"/>
        <v>0</v>
      </c>
      <c r="S109" s="101">
        <v>33</v>
      </c>
      <c r="T109" s="101">
        <v>0</v>
      </c>
      <c r="U109" s="46">
        <f t="shared" si="40"/>
        <v>33</v>
      </c>
      <c r="V109" s="35">
        <v>0</v>
      </c>
      <c r="W109" s="43">
        <v>0</v>
      </c>
      <c r="X109" s="43">
        <v>0</v>
      </c>
      <c r="Y109" s="51">
        <f t="shared" si="41"/>
        <v>131</v>
      </c>
      <c r="Z109" s="52">
        <f t="shared" si="42"/>
        <v>33</v>
      </c>
      <c r="AA109" s="53">
        <f t="shared" si="43"/>
        <v>164</v>
      </c>
      <c r="AB109" s="32"/>
      <c r="AC109" s="55">
        <v>53</v>
      </c>
      <c r="AD109" s="32"/>
      <c r="AE109" s="124">
        <f t="shared" si="44"/>
        <v>111</v>
      </c>
      <c r="AF109" s="131">
        <v>5</v>
      </c>
      <c r="AG109" s="134">
        <v>29</v>
      </c>
      <c r="AH109" s="134">
        <v>38</v>
      </c>
      <c r="AI109" s="104">
        <v>5801</v>
      </c>
      <c r="AJ109" s="105">
        <v>0.308</v>
      </c>
      <c r="AK109" s="117">
        <f t="shared" si="34"/>
        <v>1786.7080000000001</v>
      </c>
      <c r="AL109" s="105">
        <f t="shared" si="45"/>
        <v>6.2125428441580824E-2</v>
      </c>
    </row>
    <row r="110" spans="1:521" x14ac:dyDescent="0.2">
      <c r="B110" s="16" t="s">
        <v>228</v>
      </c>
      <c r="C110" s="17" t="s">
        <v>229</v>
      </c>
      <c r="D110" s="18" t="s">
        <v>33</v>
      </c>
      <c r="E110" s="19">
        <v>68</v>
      </c>
      <c r="F110" s="19">
        <v>0</v>
      </c>
      <c r="G110" s="20">
        <v>0</v>
      </c>
      <c r="H110" s="20">
        <v>0</v>
      </c>
      <c r="I110" s="80">
        <f t="shared" si="36"/>
        <v>0</v>
      </c>
      <c r="J110" s="80">
        <v>0</v>
      </c>
      <c r="K110" s="80">
        <v>0</v>
      </c>
      <c r="L110" s="80">
        <f t="shared" si="37"/>
        <v>0</v>
      </c>
      <c r="M110" s="23">
        <v>68</v>
      </c>
      <c r="N110" s="23">
        <v>0</v>
      </c>
      <c r="O110" s="25">
        <f t="shared" si="38"/>
        <v>68</v>
      </c>
      <c r="P110" s="20">
        <v>0</v>
      </c>
      <c r="Q110" s="20">
        <v>0</v>
      </c>
      <c r="R110" s="80">
        <f t="shared" si="39"/>
        <v>0</v>
      </c>
      <c r="S110" s="80">
        <v>5</v>
      </c>
      <c r="T110" s="80">
        <v>0</v>
      </c>
      <c r="U110" s="22">
        <f t="shared" si="40"/>
        <v>5</v>
      </c>
      <c r="V110" s="19">
        <v>0</v>
      </c>
      <c r="W110" s="19">
        <v>0</v>
      </c>
      <c r="X110" s="19">
        <v>0</v>
      </c>
      <c r="Y110" s="29">
        <f t="shared" si="41"/>
        <v>68</v>
      </c>
      <c r="Z110" s="30">
        <f t="shared" si="42"/>
        <v>5</v>
      </c>
      <c r="AA110" s="31">
        <f t="shared" si="43"/>
        <v>73</v>
      </c>
      <c r="AB110" s="57"/>
      <c r="AC110" s="33">
        <v>5</v>
      </c>
      <c r="AD110" s="57"/>
      <c r="AE110" s="123">
        <f t="shared" si="44"/>
        <v>68</v>
      </c>
      <c r="AF110" s="131">
        <v>3</v>
      </c>
      <c r="AG110" s="134">
        <v>3</v>
      </c>
      <c r="AH110" s="134">
        <v>1</v>
      </c>
      <c r="AI110" s="104">
        <v>2176</v>
      </c>
      <c r="AJ110" s="105">
        <v>0.26400000000000001</v>
      </c>
      <c r="AK110" s="117">
        <f t="shared" si="34"/>
        <v>574.46400000000006</v>
      </c>
      <c r="AL110" s="105">
        <f t="shared" si="45"/>
        <v>0.11837121212121211</v>
      </c>
    </row>
    <row r="111" spans="1:521" x14ac:dyDescent="0.2">
      <c r="B111" s="83" t="s">
        <v>247</v>
      </c>
      <c r="C111" s="84" t="s">
        <v>243</v>
      </c>
      <c r="D111" s="85" t="s">
        <v>243</v>
      </c>
      <c r="E111" s="83">
        <f t="shared" ref="E111:AA111" si="46">SUM(E87:E110)</f>
        <v>2219</v>
      </c>
      <c r="F111" s="83">
        <f t="shared" si="46"/>
        <v>0</v>
      </c>
      <c r="G111" s="83">
        <f t="shared" si="46"/>
        <v>67</v>
      </c>
      <c r="H111" s="83">
        <f t="shared" si="46"/>
        <v>132</v>
      </c>
      <c r="I111" s="83">
        <f t="shared" si="46"/>
        <v>199</v>
      </c>
      <c r="J111" s="83">
        <f t="shared" si="46"/>
        <v>0</v>
      </c>
      <c r="K111" s="83">
        <f t="shared" si="46"/>
        <v>0</v>
      </c>
      <c r="L111" s="83">
        <f t="shared" si="46"/>
        <v>0</v>
      </c>
      <c r="M111" s="83">
        <f t="shared" si="46"/>
        <v>2286</v>
      </c>
      <c r="N111" s="83">
        <f t="shared" si="46"/>
        <v>132</v>
      </c>
      <c r="O111" s="90">
        <f t="shared" si="46"/>
        <v>2418</v>
      </c>
      <c r="P111" s="83">
        <f t="shared" si="46"/>
        <v>35</v>
      </c>
      <c r="Q111" s="83">
        <f t="shared" si="46"/>
        <v>1406</v>
      </c>
      <c r="R111" s="83">
        <f t="shared" si="46"/>
        <v>1441</v>
      </c>
      <c r="S111" s="83">
        <f t="shared" si="46"/>
        <v>346</v>
      </c>
      <c r="T111" s="83">
        <f t="shared" si="46"/>
        <v>163</v>
      </c>
      <c r="U111" s="83">
        <f t="shared" si="46"/>
        <v>509</v>
      </c>
      <c r="V111" s="83">
        <f t="shared" si="46"/>
        <v>4319</v>
      </c>
      <c r="W111" s="83">
        <f t="shared" si="46"/>
        <v>0</v>
      </c>
      <c r="X111" s="83">
        <f t="shared" si="46"/>
        <v>40</v>
      </c>
      <c r="Y111" s="83">
        <f t="shared" si="46"/>
        <v>2321</v>
      </c>
      <c r="Z111" s="73">
        <f t="shared" si="46"/>
        <v>6406</v>
      </c>
      <c r="AA111" s="73">
        <f t="shared" si="46"/>
        <v>8727</v>
      </c>
      <c r="AB111" s="74"/>
      <c r="AC111" s="73">
        <f>SUM(AC87:AC110)</f>
        <v>814</v>
      </c>
      <c r="AD111" s="74"/>
      <c r="AE111" s="73">
        <f>SUM(AE87:AE110)</f>
        <v>7913</v>
      </c>
      <c r="AF111" s="133">
        <f>SUM(AF87:AF110)</f>
        <v>100</v>
      </c>
      <c r="AG111" s="133">
        <f>SUM(AG87:AG110)</f>
        <v>444</v>
      </c>
      <c r="AH111" s="133">
        <f>SUM(AH87:AH110)</f>
        <v>652</v>
      </c>
      <c r="AI111" s="106">
        <f>SUM(AI87:AI110)</f>
        <v>181419</v>
      </c>
      <c r="AJ111" s="107">
        <f>AVERAGE(AJ87:AJ110)</f>
        <v>0.26733333333333331</v>
      </c>
      <c r="AK111" s="116">
        <f>SUM(AK87:AK110)</f>
        <v>52057.316999999995</v>
      </c>
      <c r="AL111" s="107">
        <f>AVERAGE(AL87:AL110)</f>
        <v>0.12903403957323401</v>
      </c>
    </row>
    <row r="112" spans="1:521" s="75" customFormat="1" x14ac:dyDescent="0.2">
      <c r="AI112" s="96"/>
      <c r="AJ112" s="98"/>
      <c r="AK112" s="115"/>
      <c r="AL112" s="98"/>
    </row>
    <row r="113" spans="29:38" s="75" customFormat="1" x14ac:dyDescent="0.2">
      <c r="AC113" s="76"/>
      <c r="AI113" s="96"/>
      <c r="AJ113" s="98"/>
      <c r="AK113" s="115"/>
      <c r="AL113" s="98"/>
    </row>
    <row r="114" spans="29:38" s="75" customFormat="1" x14ac:dyDescent="0.2">
      <c r="AC114" s="76"/>
      <c r="AI114" s="96"/>
      <c r="AJ114" s="98"/>
      <c r="AK114" s="115"/>
      <c r="AL114" s="98"/>
    </row>
    <row r="115" spans="29:38" s="75" customFormat="1" x14ac:dyDescent="0.2">
      <c r="AC115" s="76"/>
      <c r="AI115" s="96"/>
      <c r="AJ115" s="98"/>
      <c r="AK115" s="115"/>
      <c r="AL115" s="98"/>
    </row>
    <row r="116" spans="29:38" s="75" customFormat="1" x14ac:dyDescent="0.2">
      <c r="AC116" s="76"/>
      <c r="AI116" s="96"/>
      <c r="AJ116" s="98"/>
      <c r="AK116" s="115"/>
      <c r="AL116" s="98"/>
    </row>
    <row r="117" spans="29:38" s="75" customFormat="1" x14ac:dyDescent="0.2">
      <c r="AC117" s="76"/>
      <c r="AI117" s="96"/>
      <c r="AJ117" s="98"/>
      <c r="AK117" s="115"/>
      <c r="AL117" s="98"/>
    </row>
    <row r="118" spans="29:38" s="75" customFormat="1" x14ac:dyDescent="0.2">
      <c r="AC118" s="76"/>
      <c r="AI118" s="96"/>
      <c r="AJ118" s="98"/>
      <c r="AK118" s="115"/>
      <c r="AL118" s="98"/>
    </row>
    <row r="119" spans="29:38" s="75" customFormat="1" x14ac:dyDescent="0.2">
      <c r="AI119" s="96"/>
      <c r="AJ119" s="98"/>
      <c r="AK119" s="115"/>
      <c r="AL119" s="98"/>
    </row>
    <row r="120" spans="29:38" s="75" customFormat="1" x14ac:dyDescent="0.2">
      <c r="AI120" s="96"/>
      <c r="AJ120" s="98"/>
      <c r="AK120" s="115"/>
      <c r="AL120" s="98"/>
    </row>
    <row r="121" spans="29:38" s="75" customFormat="1" x14ac:dyDescent="0.2">
      <c r="AI121" s="96"/>
      <c r="AJ121" s="98"/>
      <c r="AK121" s="115"/>
      <c r="AL121" s="98"/>
    </row>
    <row r="122" spans="29:38" s="75" customFormat="1" x14ac:dyDescent="0.2">
      <c r="AI122" s="96"/>
      <c r="AJ122" s="98"/>
      <c r="AK122" s="115"/>
      <c r="AL122" s="98"/>
    </row>
    <row r="123" spans="29:38" s="75" customFormat="1" x14ac:dyDescent="0.2">
      <c r="AI123" s="96"/>
      <c r="AJ123" s="98"/>
      <c r="AK123" s="115"/>
      <c r="AL123" s="98"/>
    </row>
    <row r="124" spans="29:38" s="75" customFormat="1" x14ac:dyDescent="0.2">
      <c r="AI124" s="96"/>
      <c r="AJ124" s="98"/>
      <c r="AK124" s="115"/>
      <c r="AL124" s="98"/>
    </row>
    <row r="125" spans="29:38" s="75" customFormat="1" x14ac:dyDescent="0.2">
      <c r="AI125" s="96"/>
      <c r="AJ125" s="98"/>
      <c r="AK125" s="115"/>
      <c r="AL125" s="98"/>
    </row>
    <row r="126" spans="29:38" s="75" customFormat="1" x14ac:dyDescent="0.2">
      <c r="AI126" s="96"/>
      <c r="AJ126" s="98"/>
      <c r="AK126" s="115"/>
      <c r="AL126" s="98"/>
    </row>
    <row r="127" spans="29:38" s="75" customFormat="1" x14ac:dyDescent="0.2">
      <c r="AI127" s="96"/>
      <c r="AJ127" s="98"/>
      <c r="AK127" s="115"/>
      <c r="AL127" s="98"/>
    </row>
    <row r="128" spans="29:38" s="75" customFormat="1" x14ac:dyDescent="0.2">
      <c r="AI128" s="96"/>
      <c r="AJ128" s="98"/>
      <c r="AK128" s="115"/>
      <c r="AL128" s="98"/>
    </row>
    <row r="129" spans="35:38" s="75" customFormat="1" x14ac:dyDescent="0.2">
      <c r="AI129" s="96"/>
      <c r="AJ129" s="98"/>
      <c r="AK129" s="115"/>
      <c r="AL129" s="98"/>
    </row>
    <row r="130" spans="35:38" s="75" customFormat="1" x14ac:dyDescent="0.2">
      <c r="AI130" s="96"/>
      <c r="AJ130" s="98"/>
      <c r="AK130" s="115"/>
      <c r="AL130" s="98"/>
    </row>
    <row r="131" spans="35:38" s="75" customFormat="1" x14ac:dyDescent="0.2">
      <c r="AI131" s="96"/>
      <c r="AJ131" s="98"/>
      <c r="AK131" s="115"/>
      <c r="AL131" s="98"/>
    </row>
    <row r="132" spans="35:38" s="75" customFormat="1" x14ac:dyDescent="0.2">
      <c r="AI132" s="96"/>
      <c r="AJ132" s="98"/>
      <c r="AK132" s="115"/>
      <c r="AL132" s="98"/>
    </row>
    <row r="133" spans="35:38" s="75" customFormat="1" x14ac:dyDescent="0.2">
      <c r="AI133" s="96"/>
      <c r="AJ133" s="98"/>
      <c r="AK133" s="115"/>
      <c r="AL133" s="98"/>
    </row>
    <row r="134" spans="35:38" s="75" customFormat="1" x14ac:dyDescent="0.2">
      <c r="AI134" s="96"/>
      <c r="AJ134" s="98"/>
      <c r="AK134" s="115"/>
      <c r="AL134" s="98"/>
    </row>
    <row r="135" spans="35:38" s="75" customFormat="1" x14ac:dyDescent="0.2">
      <c r="AI135" s="96"/>
      <c r="AJ135" s="98"/>
      <c r="AK135" s="115"/>
      <c r="AL135" s="98"/>
    </row>
    <row r="136" spans="35:38" s="75" customFormat="1" x14ac:dyDescent="0.2">
      <c r="AI136" s="96"/>
      <c r="AJ136" s="98"/>
      <c r="AK136" s="115"/>
      <c r="AL136" s="98"/>
    </row>
    <row r="137" spans="35:38" s="75" customFormat="1" x14ac:dyDescent="0.2">
      <c r="AI137" s="96"/>
      <c r="AJ137" s="98"/>
      <c r="AK137" s="115"/>
      <c r="AL137" s="98"/>
    </row>
    <row r="138" spans="35:38" s="75" customFormat="1" x14ac:dyDescent="0.2">
      <c r="AI138" s="96"/>
      <c r="AJ138" s="98"/>
      <c r="AK138" s="115"/>
      <c r="AL138" s="98"/>
    </row>
    <row r="139" spans="35:38" s="75" customFormat="1" x14ac:dyDescent="0.2">
      <c r="AI139" s="96"/>
      <c r="AJ139" s="98"/>
      <c r="AK139" s="115"/>
      <c r="AL139" s="98"/>
    </row>
    <row r="140" spans="35:38" s="75" customFormat="1" x14ac:dyDescent="0.2">
      <c r="AI140" s="96"/>
      <c r="AJ140" s="98"/>
      <c r="AK140" s="115"/>
      <c r="AL140" s="98"/>
    </row>
    <row r="141" spans="35:38" s="75" customFormat="1" x14ac:dyDescent="0.2">
      <c r="AI141" s="96"/>
      <c r="AJ141" s="98"/>
      <c r="AK141" s="115"/>
      <c r="AL141" s="98"/>
    </row>
    <row r="142" spans="35:38" s="75" customFormat="1" x14ac:dyDescent="0.2">
      <c r="AI142" s="96"/>
      <c r="AJ142" s="98"/>
      <c r="AK142" s="115"/>
      <c r="AL142" s="98"/>
    </row>
    <row r="143" spans="35:38" s="75" customFormat="1" x14ac:dyDescent="0.2">
      <c r="AI143" s="96"/>
      <c r="AJ143" s="98"/>
      <c r="AK143" s="115"/>
      <c r="AL143" s="98"/>
    </row>
    <row r="144" spans="35:38" s="75" customFormat="1" x14ac:dyDescent="0.2">
      <c r="AI144" s="96"/>
      <c r="AJ144" s="98"/>
      <c r="AK144" s="115"/>
      <c r="AL144" s="98"/>
    </row>
    <row r="145" spans="35:38" s="75" customFormat="1" x14ac:dyDescent="0.2">
      <c r="AI145" s="96"/>
      <c r="AJ145" s="98"/>
      <c r="AK145" s="115"/>
      <c r="AL145" s="98"/>
    </row>
    <row r="146" spans="35:38" s="75" customFormat="1" x14ac:dyDescent="0.2">
      <c r="AI146" s="96"/>
      <c r="AJ146" s="98"/>
      <c r="AK146" s="115"/>
      <c r="AL146" s="98"/>
    </row>
    <row r="147" spans="35:38" s="75" customFormat="1" x14ac:dyDescent="0.2">
      <c r="AI147" s="96"/>
      <c r="AJ147" s="98"/>
      <c r="AK147" s="115"/>
      <c r="AL147" s="98"/>
    </row>
    <row r="148" spans="35:38" s="75" customFormat="1" x14ac:dyDescent="0.2">
      <c r="AI148" s="96"/>
      <c r="AJ148" s="98"/>
      <c r="AK148" s="115"/>
      <c r="AL148" s="98"/>
    </row>
    <row r="149" spans="35:38" s="75" customFormat="1" x14ac:dyDescent="0.2">
      <c r="AI149" s="96"/>
      <c r="AJ149" s="98"/>
      <c r="AK149" s="115"/>
      <c r="AL149" s="98"/>
    </row>
    <row r="150" spans="35:38" s="75" customFormat="1" x14ac:dyDescent="0.2">
      <c r="AI150" s="96"/>
      <c r="AJ150" s="98"/>
      <c r="AK150" s="115"/>
      <c r="AL150" s="98"/>
    </row>
    <row r="151" spans="35:38" s="75" customFormat="1" x14ac:dyDescent="0.2">
      <c r="AI151" s="96"/>
      <c r="AJ151" s="98"/>
      <c r="AK151" s="115"/>
      <c r="AL151" s="98"/>
    </row>
    <row r="152" spans="35:38" s="75" customFormat="1" x14ac:dyDescent="0.2">
      <c r="AI152" s="96"/>
      <c r="AJ152" s="98"/>
      <c r="AK152" s="115"/>
      <c r="AL152" s="98"/>
    </row>
    <row r="153" spans="35:38" s="75" customFormat="1" x14ac:dyDescent="0.2">
      <c r="AI153" s="96"/>
      <c r="AJ153" s="98"/>
      <c r="AK153" s="115"/>
      <c r="AL153" s="98"/>
    </row>
    <row r="154" spans="35:38" s="75" customFormat="1" x14ac:dyDescent="0.2">
      <c r="AI154" s="96"/>
      <c r="AJ154" s="98"/>
      <c r="AK154" s="115"/>
      <c r="AL154" s="98"/>
    </row>
    <row r="155" spans="35:38" s="75" customFormat="1" x14ac:dyDescent="0.2">
      <c r="AI155" s="96"/>
      <c r="AJ155" s="98"/>
      <c r="AK155" s="115"/>
      <c r="AL155" s="98"/>
    </row>
    <row r="156" spans="35:38" s="75" customFormat="1" x14ac:dyDescent="0.2">
      <c r="AI156" s="96"/>
      <c r="AJ156" s="98"/>
      <c r="AK156" s="115"/>
      <c r="AL156" s="98"/>
    </row>
    <row r="157" spans="35:38" s="75" customFormat="1" x14ac:dyDescent="0.2">
      <c r="AI157" s="96"/>
      <c r="AJ157" s="98"/>
      <c r="AK157" s="115"/>
      <c r="AL157" s="98"/>
    </row>
    <row r="158" spans="35:38" s="75" customFormat="1" x14ac:dyDescent="0.2">
      <c r="AI158" s="96"/>
      <c r="AJ158" s="98"/>
      <c r="AK158" s="115"/>
      <c r="AL158" s="98"/>
    </row>
    <row r="159" spans="35:38" s="75" customFormat="1" x14ac:dyDescent="0.2">
      <c r="AI159" s="96"/>
      <c r="AJ159" s="98"/>
      <c r="AK159" s="115"/>
      <c r="AL159" s="98"/>
    </row>
    <row r="160" spans="35:38" s="75" customFormat="1" x14ac:dyDescent="0.2">
      <c r="AI160" s="96"/>
      <c r="AJ160" s="98"/>
      <c r="AK160" s="115"/>
      <c r="AL160" s="98"/>
    </row>
    <row r="161" spans="35:38" s="75" customFormat="1" x14ac:dyDescent="0.2">
      <c r="AI161" s="96"/>
      <c r="AJ161" s="98"/>
      <c r="AK161" s="115"/>
      <c r="AL161" s="98"/>
    </row>
    <row r="162" spans="35:38" s="75" customFormat="1" x14ac:dyDescent="0.2">
      <c r="AI162" s="96"/>
      <c r="AJ162" s="98"/>
      <c r="AK162" s="115"/>
      <c r="AL162" s="98"/>
    </row>
    <row r="163" spans="35:38" s="75" customFormat="1" x14ac:dyDescent="0.2">
      <c r="AI163" s="96"/>
      <c r="AJ163" s="98"/>
      <c r="AK163" s="115"/>
      <c r="AL163" s="98"/>
    </row>
    <row r="164" spans="35:38" s="75" customFormat="1" x14ac:dyDescent="0.2">
      <c r="AI164" s="96"/>
      <c r="AJ164" s="98"/>
      <c r="AK164" s="115"/>
      <c r="AL164" s="98"/>
    </row>
    <row r="165" spans="35:38" s="75" customFormat="1" x14ac:dyDescent="0.2">
      <c r="AI165" s="96"/>
      <c r="AJ165" s="98"/>
      <c r="AK165" s="115"/>
      <c r="AL165" s="98"/>
    </row>
    <row r="166" spans="35:38" s="75" customFormat="1" x14ac:dyDescent="0.2">
      <c r="AI166" s="96"/>
      <c r="AJ166" s="98"/>
      <c r="AK166" s="115"/>
      <c r="AL166" s="98"/>
    </row>
    <row r="167" spans="35:38" s="75" customFormat="1" x14ac:dyDescent="0.2">
      <c r="AI167" s="96"/>
      <c r="AJ167" s="98"/>
      <c r="AK167" s="115"/>
      <c r="AL167" s="98"/>
    </row>
    <row r="168" spans="35:38" s="75" customFormat="1" x14ac:dyDescent="0.2">
      <c r="AI168" s="96"/>
      <c r="AJ168" s="98"/>
      <c r="AK168" s="115"/>
      <c r="AL168" s="98"/>
    </row>
    <row r="169" spans="35:38" s="75" customFormat="1" x14ac:dyDescent="0.2">
      <c r="AI169" s="96"/>
      <c r="AJ169" s="98"/>
      <c r="AK169" s="115"/>
      <c r="AL169" s="98"/>
    </row>
    <row r="170" spans="35:38" s="75" customFormat="1" x14ac:dyDescent="0.2">
      <c r="AI170" s="96"/>
      <c r="AJ170" s="98"/>
      <c r="AK170" s="115"/>
      <c r="AL170" s="98"/>
    </row>
    <row r="171" spans="35:38" s="75" customFormat="1" x14ac:dyDescent="0.2">
      <c r="AI171" s="96"/>
      <c r="AJ171" s="98"/>
      <c r="AK171" s="115"/>
      <c r="AL171" s="98"/>
    </row>
    <row r="172" spans="35:38" s="75" customFormat="1" x14ac:dyDescent="0.2">
      <c r="AI172" s="96"/>
      <c r="AJ172" s="98"/>
      <c r="AK172" s="115"/>
      <c r="AL172" s="98"/>
    </row>
    <row r="173" spans="35:38" s="75" customFormat="1" x14ac:dyDescent="0.2">
      <c r="AI173" s="96"/>
      <c r="AJ173" s="98"/>
      <c r="AK173" s="115"/>
      <c r="AL173" s="98"/>
    </row>
    <row r="174" spans="35:38" s="75" customFormat="1" x14ac:dyDescent="0.2">
      <c r="AI174" s="96"/>
      <c r="AJ174" s="98"/>
      <c r="AK174" s="115"/>
      <c r="AL174" s="98"/>
    </row>
    <row r="175" spans="35:38" s="75" customFormat="1" x14ac:dyDescent="0.2">
      <c r="AI175" s="96"/>
      <c r="AJ175" s="98"/>
      <c r="AK175" s="115"/>
      <c r="AL175" s="98"/>
    </row>
    <row r="176" spans="35:38" s="75" customFormat="1" x14ac:dyDescent="0.2">
      <c r="AI176" s="96"/>
      <c r="AJ176" s="98"/>
      <c r="AK176" s="115"/>
      <c r="AL176" s="98"/>
    </row>
    <row r="177" spans="35:38" s="75" customFormat="1" x14ac:dyDescent="0.2">
      <c r="AI177" s="96"/>
      <c r="AJ177" s="98"/>
      <c r="AK177" s="115"/>
      <c r="AL177" s="98"/>
    </row>
    <row r="178" spans="35:38" s="75" customFormat="1" x14ac:dyDescent="0.2">
      <c r="AI178" s="96"/>
      <c r="AJ178" s="98"/>
      <c r="AK178" s="115"/>
      <c r="AL178" s="98"/>
    </row>
    <row r="179" spans="35:38" s="75" customFormat="1" x14ac:dyDescent="0.2">
      <c r="AI179" s="96"/>
      <c r="AJ179" s="98"/>
      <c r="AK179" s="115"/>
      <c r="AL179" s="98"/>
    </row>
    <row r="180" spans="35:38" s="75" customFormat="1" x14ac:dyDescent="0.2">
      <c r="AI180" s="96"/>
      <c r="AJ180" s="98"/>
      <c r="AK180" s="115"/>
      <c r="AL180" s="98"/>
    </row>
    <row r="181" spans="35:38" s="75" customFormat="1" x14ac:dyDescent="0.2">
      <c r="AI181" s="96"/>
      <c r="AJ181" s="98"/>
      <c r="AK181" s="115"/>
      <c r="AL181" s="98"/>
    </row>
    <row r="182" spans="35:38" s="75" customFormat="1" x14ac:dyDescent="0.2">
      <c r="AI182" s="96"/>
      <c r="AJ182" s="98"/>
      <c r="AK182" s="115"/>
      <c r="AL182" s="98"/>
    </row>
    <row r="183" spans="35:38" s="75" customFormat="1" x14ac:dyDescent="0.2">
      <c r="AI183" s="96"/>
      <c r="AJ183" s="98"/>
      <c r="AK183" s="115"/>
      <c r="AL183" s="98"/>
    </row>
    <row r="184" spans="35:38" s="75" customFormat="1" x14ac:dyDescent="0.2">
      <c r="AI184" s="96"/>
      <c r="AJ184" s="98"/>
      <c r="AK184" s="115"/>
      <c r="AL184" s="98"/>
    </row>
    <row r="185" spans="35:38" s="75" customFormat="1" x14ac:dyDescent="0.2">
      <c r="AI185" s="96"/>
      <c r="AJ185" s="98"/>
      <c r="AK185" s="115"/>
      <c r="AL185" s="98"/>
    </row>
    <row r="186" spans="35:38" s="75" customFormat="1" x14ac:dyDescent="0.2">
      <c r="AI186" s="96"/>
      <c r="AJ186" s="98"/>
      <c r="AK186" s="115"/>
      <c r="AL186" s="98"/>
    </row>
    <row r="187" spans="35:38" s="75" customFormat="1" x14ac:dyDescent="0.2">
      <c r="AI187" s="96"/>
      <c r="AJ187" s="98"/>
      <c r="AK187" s="115"/>
      <c r="AL187" s="98"/>
    </row>
    <row r="188" spans="35:38" s="75" customFormat="1" x14ac:dyDescent="0.2">
      <c r="AI188" s="96"/>
      <c r="AJ188" s="98"/>
      <c r="AK188" s="115"/>
      <c r="AL188" s="98"/>
    </row>
    <row r="189" spans="35:38" s="75" customFormat="1" x14ac:dyDescent="0.2">
      <c r="AI189" s="96"/>
      <c r="AJ189" s="98"/>
      <c r="AK189" s="115"/>
      <c r="AL189" s="98"/>
    </row>
    <row r="190" spans="35:38" s="75" customFormat="1" x14ac:dyDescent="0.2">
      <c r="AI190" s="96"/>
      <c r="AJ190" s="98"/>
      <c r="AK190" s="115"/>
      <c r="AL190" s="98"/>
    </row>
    <row r="191" spans="35:38" s="75" customFormat="1" x14ac:dyDescent="0.2">
      <c r="AI191" s="96"/>
      <c r="AJ191" s="98"/>
      <c r="AK191" s="115"/>
      <c r="AL191" s="98"/>
    </row>
    <row r="192" spans="35:38" s="75" customFormat="1" x14ac:dyDescent="0.2">
      <c r="AI192" s="96"/>
      <c r="AJ192" s="98"/>
      <c r="AK192" s="115"/>
      <c r="AL192" s="98"/>
    </row>
    <row r="193" spans="35:38" s="75" customFormat="1" x14ac:dyDescent="0.2">
      <c r="AI193" s="96"/>
      <c r="AJ193" s="98"/>
      <c r="AK193" s="115"/>
      <c r="AL193" s="98"/>
    </row>
    <row r="194" spans="35:38" s="75" customFormat="1" x14ac:dyDescent="0.2">
      <c r="AI194" s="96"/>
      <c r="AJ194" s="98"/>
      <c r="AK194" s="115"/>
      <c r="AL194" s="98"/>
    </row>
    <row r="195" spans="35:38" s="75" customFormat="1" x14ac:dyDescent="0.2">
      <c r="AI195" s="96"/>
      <c r="AJ195" s="98"/>
      <c r="AK195" s="115"/>
      <c r="AL195" s="98"/>
    </row>
    <row r="196" spans="35:38" s="75" customFormat="1" x14ac:dyDescent="0.2">
      <c r="AI196" s="96"/>
      <c r="AJ196" s="98"/>
      <c r="AK196" s="115"/>
      <c r="AL196" s="98"/>
    </row>
    <row r="197" spans="35:38" s="75" customFormat="1" x14ac:dyDescent="0.2">
      <c r="AI197" s="96"/>
      <c r="AJ197" s="98"/>
      <c r="AK197" s="115"/>
      <c r="AL197" s="98"/>
    </row>
    <row r="198" spans="35:38" s="75" customFormat="1" x14ac:dyDescent="0.2">
      <c r="AI198" s="96"/>
      <c r="AJ198" s="98"/>
      <c r="AK198" s="115"/>
      <c r="AL198" s="98"/>
    </row>
    <row r="199" spans="35:38" s="75" customFormat="1" x14ac:dyDescent="0.2">
      <c r="AI199" s="96"/>
      <c r="AJ199" s="98"/>
      <c r="AK199" s="115"/>
      <c r="AL199" s="98"/>
    </row>
    <row r="200" spans="35:38" s="75" customFormat="1" x14ac:dyDescent="0.2">
      <c r="AI200" s="96"/>
      <c r="AJ200" s="98"/>
      <c r="AK200" s="115"/>
      <c r="AL200" s="98"/>
    </row>
    <row r="201" spans="35:38" s="75" customFormat="1" x14ac:dyDescent="0.2">
      <c r="AI201" s="96"/>
      <c r="AJ201" s="98"/>
      <c r="AK201" s="115"/>
      <c r="AL201" s="98"/>
    </row>
    <row r="202" spans="35:38" s="75" customFormat="1" x14ac:dyDescent="0.2">
      <c r="AI202" s="96"/>
      <c r="AJ202" s="98"/>
      <c r="AK202" s="115"/>
      <c r="AL202" s="98"/>
    </row>
    <row r="203" spans="35:38" s="75" customFormat="1" x14ac:dyDescent="0.2">
      <c r="AI203" s="96"/>
      <c r="AJ203" s="98"/>
      <c r="AK203" s="115"/>
      <c r="AL203" s="98"/>
    </row>
    <row r="204" spans="35:38" s="75" customFormat="1" x14ac:dyDescent="0.2">
      <c r="AI204" s="96"/>
      <c r="AJ204" s="98"/>
      <c r="AK204" s="115"/>
      <c r="AL204" s="98"/>
    </row>
    <row r="205" spans="35:38" s="75" customFormat="1" x14ac:dyDescent="0.2">
      <c r="AI205" s="96"/>
      <c r="AJ205" s="98"/>
      <c r="AK205" s="115"/>
      <c r="AL205" s="98"/>
    </row>
    <row r="206" spans="35:38" s="75" customFormat="1" x14ac:dyDescent="0.2">
      <c r="AI206" s="96"/>
      <c r="AJ206" s="98"/>
      <c r="AK206" s="115"/>
      <c r="AL206" s="98"/>
    </row>
    <row r="207" spans="35:38" s="75" customFormat="1" x14ac:dyDescent="0.2">
      <c r="AI207" s="96"/>
      <c r="AJ207" s="98"/>
      <c r="AK207" s="115"/>
      <c r="AL207" s="98"/>
    </row>
    <row r="208" spans="35:38" s="75" customFormat="1" x14ac:dyDescent="0.2">
      <c r="AI208" s="96"/>
      <c r="AJ208" s="98"/>
      <c r="AK208" s="115"/>
      <c r="AL208" s="98"/>
    </row>
    <row r="209" spans="35:38" s="75" customFormat="1" x14ac:dyDescent="0.2">
      <c r="AI209" s="96"/>
      <c r="AJ209" s="98"/>
      <c r="AK209" s="115"/>
      <c r="AL209" s="98"/>
    </row>
    <row r="210" spans="35:38" s="75" customFormat="1" x14ac:dyDescent="0.2">
      <c r="AI210" s="96"/>
      <c r="AJ210" s="98"/>
      <c r="AK210" s="115"/>
      <c r="AL210" s="98"/>
    </row>
    <row r="211" spans="35:38" s="75" customFormat="1" x14ac:dyDescent="0.2">
      <c r="AI211" s="96"/>
      <c r="AJ211" s="98"/>
      <c r="AK211" s="115"/>
      <c r="AL211" s="98"/>
    </row>
    <row r="212" spans="35:38" s="75" customFormat="1" x14ac:dyDescent="0.2">
      <c r="AI212" s="96"/>
      <c r="AJ212" s="98"/>
      <c r="AK212" s="115"/>
      <c r="AL212" s="98"/>
    </row>
    <row r="213" spans="35:38" s="75" customFormat="1" x14ac:dyDescent="0.2">
      <c r="AI213" s="96"/>
      <c r="AJ213" s="98"/>
      <c r="AK213" s="115"/>
      <c r="AL213" s="98"/>
    </row>
    <row r="214" spans="35:38" s="75" customFormat="1" x14ac:dyDescent="0.2">
      <c r="AI214" s="96"/>
      <c r="AJ214" s="98"/>
      <c r="AK214" s="115"/>
      <c r="AL214" s="98"/>
    </row>
    <row r="215" spans="35:38" s="75" customFormat="1" x14ac:dyDescent="0.2">
      <c r="AI215" s="96"/>
      <c r="AJ215" s="98"/>
      <c r="AK215" s="115"/>
      <c r="AL215" s="98"/>
    </row>
    <row r="216" spans="35:38" s="75" customFormat="1" x14ac:dyDescent="0.2">
      <c r="AI216" s="96"/>
      <c r="AJ216" s="98"/>
      <c r="AK216" s="115"/>
      <c r="AL216" s="98"/>
    </row>
    <row r="217" spans="35:38" s="75" customFormat="1" x14ac:dyDescent="0.2">
      <c r="AI217" s="96"/>
      <c r="AJ217" s="98"/>
      <c r="AK217" s="115"/>
      <c r="AL217" s="98"/>
    </row>
    <row r="218" spans="35:38" s="75" customFormat="1" x14ac:dyDescent="0.2">
      <c r="AI218" s="96"/>
      <c r="AJ218" s="98"/>
      <c r="AK218" s="115"/>
      <c r="AL218" s="98"/>
    </row>
    <row r="219" spans="35:38" s="75" customFormat="1" x14ac:dyDescent="0.2">
      <c r="AI219" s="96"/>
      <c r="AJ219" s="98"/>
      <c r="AK219" s="115"/>
      <c r="AL219" s="98"/>
    </row>
    <row r="220" spans="35:38" s="75" customFormat="1" x14ac:dyDescent="0.2">
      <c r="AI220" s="96"/>
      <c r="AJ220" s="98"/>
      <c r="AK220" s="115"/>
      <c r="AL220" s="98"/>
    </row>
    <row r="221" spans="35:38" s="75" customFormat="1" x14ac:dyDescent="0.2">
      <c r="AI221" s="96"/>
      <c r="AJ221" s="98"/>
      <c r="AK221" s="115"/>
      <c r="AL221" s="98"/>
    </row>
    <row r="222" spans="35:38" s="75" customFormat="1" x14ac:dyDescent="0.2">
      <c r="AI222" s="96"/>
      <c r="AJ222" s="98"/>
      <c r="AK222" s="115"/>
      <c r="AL222" s="98"/>
    </row>
    <row r="223" spans="35:38" s="75" customFormat="1" x14ac:dyDescent="0.2">
      <c r="AI223" s="96"/>
      <c r="AJ223" s="98"/>
      <c r="AK223" s="115"/>
      <c r="AL223" s="98"/>
    </row>
    <row r="224" spans="35:38" s="75" customFormat="1" x14ac:dyDescent="0.2">
      <c r="AI224" s="96"/>
      <c r="AJ224" s="98"/>
      <c r="AK224" s="115"/>
      <c r="AL224" s="98"/>
    </row>
    <row r="225" spans="35:38" s="75" customFormat="1" x14ac:dyDescent="0.2">
      <c r="AI225" s="96"/>
      <c r="AJ225" s="98"/>
      <c r="AK225" s="115"/>
      <c r="AL225" s="98"/>
    </row>
    <row r="226" spans="35:38" s="75" customFormat="1" x14ac:dyDescent="0.2">
      <c r="AI226" s="96"/>
      <c r="AJ226" s="98"/>
      <c r="AK226" s="115"/>
      <c r="AL226" s="98"/>
    </row>
    <row r="227" spans="35:38" s="75" customFormat="1" x14ac:dyDescent="0.2">
      <c r="AI227" s="96"/>
      <c r="AJ227" s="98"/>
      <c r="AK227" s="115"/>
      <c r="AL227" s="98"/>
    </row>
    <row r="228" spans="35:38" s="75" customFormat="1" x14ac:dyDescent="0.2">
      <c r="AI228" s="96"/>
      <c r="AJ228" s="98"/>
      <c r="AK228" s="115"/>
      <c r="AL228" s="98"/>
    </row>
    <row r="229" spans="35:38" s="75" customFormat="1" x14ac:dyDescent="0.2">
      <c r="AI229" s="96"/>
      <c r="AJ229" s="98"/>
      <c r="AK229" s="115"/>
      <c r="AL229" s="98"/>
    </row>
    <row r="230" spans="35:38" s="75" customFormat="1" x14ac:dyDescent="0.2">
      <c r="AI230" s="96"/>
      <c r="AJ230" s="98"/>
      <c r="AK230" s="115"/>
      <c r="AL230" s="98"/>
    </row>
    <row r="231" spans="35:38" s="75" customFormat="1" x14ac:dyDescent="0.2">
      <c r="AI231" s="96"/>
      <c r="AJ231" s="98"/>
      <c r="AK231" s="115"/>
      <c r="AL231" s="98"/>
    </row>
    <row r="232" spans="35:38" s="75" customFormat="1" x14ac:dyDescent="0.2">
      <c r="AI232" s="96"/>
      <c r="AJ232" s="98"/>
      <c r="AK232" s="115"/>
      <c r="AL232" s="98"/>
    </row>
    <row r="233" spans="35:38" s="75" customFormat="1" x14ac:dyDescent="0.2">
      <c r="AI233" s="96"/>
      <c r="AJ233" s="98"/>
      <c r="AK233" s="115"/>
      <c r="AL233" s="98"/>
    </row>
    <row r="234" spans="35:38" s="75" customFormat="1" x14ac:dyDescent="0.2">
      <c r="AI234" s="96"/>
      <c r="AJ234" s="98"/>
      <c r="AK234" s="115"/>
      <c r="AL234" s="98"/>
    </row>
    <row r="235" spans="35:38" s="75" customFormat="1" x14ac:dyDescent="0.2">
      <c r="AI235" s="96"/>
      <c r="AJ235" s="98"/>
      <c r="AK235" s="115"/>
      <c r="AL235" s="98"/>
    </row>
    <row r="236" spans="35:38" s="75" customFormat="1" x14ac:dyDescent="0.2">
      <c r="AI236" s="96"/>
      <c r="AJ236" s="98"/>
      <c r="AK236" s="115"/>
      <c r="AL236" s="98"/>
    </row>
    <row r="237" spans="35:38" s="75" customFormat="1" x14ac:dyDescent="0.2">
      <c r="AI237" s="96"/>
      <c r="AJ237" s="98"/>
      <c r="AK237" s="115"/>
      <c r="AL237" s="98"/>
    </row>
    <row r="238" spans="35:38" s="75" customFormat="1" x14ac:dyDescent="0.2">
      <c r="AI238" s="96"/>
      <c r="AJ238" s="98"/>
      <c r="AK238" s="115"/>
      <c r="AL238" s="98"/>
    </row>
    <row r="239" spans="35:38" s="75" customFormat="1" x14ac:dyDescent="0.2">
      <c r="AI239" s="96"/>
      <c r="AJ239" s="98"/>
      <c r="AK239" s="115"/>
      <c r="AL239" s="98"/>
    </row>
    <row r="240" spans="35:38" s="75" customFormat="1" x14ac:dyDescent="0.2">
      <c r="AI240" s="96"/>
      <c r="AJ240" s="98"/>
      <c r="AK240" s="115"/>
      <c r="AL240" s="98"/>
    </row>
    <row r="241" spans="35:38" s="75" customFormat="1" x14ac:dyDescent="0.2">
      <c r="AI241" s="96"/>
      <c r="AJ241" s="98"/>
      <c r="AK241" s="115"/>
      <c r="AL241" s="98"/>
    </row>
    <row r="242" spans="35:38" s="75" customFormat="1" x14ac:dyDescent="0.2">
      <c r="AI242" s="96"/>
      <c r="AJ242" s="98"/>
      <c r="AK242" s="115"/>
      <c r="AL242" s="98"/>
    </row>
    <row r="243" spans="35:38" s="75" customFormat="1" x14ac:dyDescent="0.2">
      <c r="AI243" s="96"/>
      <c r="AJ243" s="98"/>
      <c r="AK243" s="115"/>
      <c r="AL243" s="98"/>
    </row>
    <row r="244" spans="35:38" s="75" customFormat="1" x14ac:dyDescent="0.2">
      <c r="AI244" s="96"/>
      <c r="AJ244" s="98"/>
      <c r="AK244" s="115"/>
      <c r="AL244" s="98"/>
    </row>
    <row r="245" spans="35:38" s="75" customFormat="1" x14ac:dyDescent="0.2">
      <c r="AI245" s="96"/>
      <c r="AJ245" s="98"/>
      <c r="AK245" s="115"/>
      <c r="AL245" s="98"/>
    </row>
    <row r="246" spans="35:38" s="75" customFormat="1" x14ac:dyDescent="0.2">
      <c r="AI246" s="96"/>
      <c r="AJ246" s="98"/>
      <c r="AK246" s="115"/>
      <c r="AL246" s="98"/>
    </row>
    <row r="247" spans="35:38" s="75" customFormat="1" x14ac:dyDescent="0.2">
      <c r="AI247" s="96"/>
      <c r="AJ247" s="98"/>
      <c r="AK247" s="115"/>
      <c r="AL247" s="98"/>
    </row>
    <row r="248" spans="35:38" s="75" customFormat="1" x14ac:dyDescent="0.2">
      <c r="AI248" s="96"/>
      <c r="AJ248" s="98"/>
      <c r="AK248" s="115"/>
      <c r="AL248" s="98"/>
    </row>
    <row r="249" spans="35:38" s="75" customFormat="1" x14ac:dyDescent="0.2">
      <c r="AI249" s="96"/>
      <c r="AJ249" s="98"/>
      <c r="AK249" s="115"/>
      <c r="AL249" s="98"/>
    </row>
    <row r="250" spans="35:38" s="75" customFormat="1" x14ac:dyDescent="0.2">
      <c r="AI250" s="96"/>
      <c r="AJ250" s="98"/>
      <c r="AK250" s="115"/>
      <c r="AL250" s="98"/>
    </row>
    <row r="251" spans="35:38" s="75" customFormat="1" x14ac:dyDescent="0.2">
      <c r="AI251" s="96"/>
      <c r="AJ251" s="98"/>
      <c r="AK251" s="115"/>
      <c r="AL251" s="98"/>
    </row>
    <row r="252" spans="35:38" s="75" customFormat="1" x14ac:dyDescent="0.2">
      <c r="AI252" s="96"/>
      <c r="AJ252" s="98"/>
      <c r="AK252" s="115"/>
      <c r="AL252" s="98"/>
    </row>
    <row r="253" spans="35:38" s="75" customFormat="1" x14ac:dyDescent="0.2">
      <c r="AI253" s="96"/>
      <c r="AJ253" s="98"/>
      <c r="AK253" s="115"/>
      <c r="AL253" s="98"/>
    </row>
    <row r="254" spans="35:38" s="75" customFormat="1" x14ac:dyDescent="0.2">
      <c r="AI254" s="96"/>
      <c r="AJ254" s="98"/>
      <c r="AK254" s="115"/>
      <c r="AL254" s="98"/>
    </row>
    <row r="255" spans="35:38" s="75" customFormat="1" x14ac:dyDescent="0.2">
      <c r="AI255" s="96"/>
      <c r="AJ255" s="98"/>
      <c r="AK255" s="115"/>
      <c r="AL255" s="98"/>
    </row>
    <row r="256" spans="35:38" s="75" customFormat="1" x14ac:dyDescent="0.2">
      <c r="AI256" s="96"/>
      <c r="AJ256" s="98"/>
      <c r="AK256" s="115"/>
      <c r="AL256" s="98"/>
    </row>
    <row r="257" spans="35:38" s="75" customFormat="1" x14ac:dyDescent="0.2">
      <c r="AI257" s="96"/>
      <c r="AJ257" s="98"/>
      <c r="AK257" s="115"/>
      <c r="AL257" s="98"/>
    </row>
    <row r="258" spans="35:38" s="75" customFormat="1" x14ac:dyDescent="0.2">
      <c r="AI258" s="96"/>
      <c r="AJ258" s="98"/>
      <c r="AK258" s="115"/>
      <c r="AL258" s="98"/>
    </row>
    <row r="259" spans="35:38" s="75" customFormat="1" x14ac:dyDescent="0.2">
      <c r="AI259" s="96"/>
      <c r="AJ259" s="98"/>
      <c r="AK259" s="115"/>
      <c r="AL259" s="98"/>
    </row>
    <row r="260" spans="35:38" s="75" customFormat="1" x14ac:dyDescent="0.2">
      <c r="AI260" s="96"/>
      <c r="AJ260" s="98"/>
      <c r="AK260" s="115"/>
      <c r="AL260" s="98"/>
    </row>
    <row r="261" spans="35:38" s="75" customFormat="1" x14ac:dyDescent="0.2">
      <c r="AI261" s="96"/>
      <c r="AJ261" s="98"/>
      <c r="AK261" s="115"/>
      <c r="AL261" s="98"/>
    </row>
    <row r="262" spans="35:38" s="75" customFormat="1" x14ac:dyDescent="0.2">
      <c r="AI262" s="96"/>
      <c r="AJ262" s="98"/>
      <c r="AK262" s="115"/>
      <c r="AL262" s="98"/>
    </row>
    <row r="263" spans="35:38" s="75" customFormat="1" x14ac:dyDescent="0.2">
      <c r="AI263" s="96"/>
      <c r="AJ263" s="98"/>
      <c r="AK263" s="115"/>
      <c r="AL263" s="98"/>
    </row>
    <row r="264" spans="35:38" s="75" customFormat="1" x14ac:dyDescent="0.2">
      <c r="AI264" s="96"/>
      <c r="AJ264" s="98"/>
      <c r="AK264" s="115"/>
      <c r="AL264" s="98"/>
    </row>
    <row r="265" spans="35:38" s="75" customFormat="1" x14ac:dyDescent="0.2">
      <c r="AI265" s="96"/>
      <c r="AJ265" s="98"/>
      <c r="AK265" s="115"/>
      <c r="AL265" s="98"/>
    </row>
    <row r="266" spans="35:38" s="75" customFormat="1" x14ac:dyDescent="0.2">
      <c r="AI266" s="96"/>
      <c r="AJ266" s="98"/>
      <c r="AK266" s="115"/>
      <c r="AL266" s="98"/>
    </row>
    <row r="267" spans="35:38" s="75" customFormat="1" x14ac:dyDescent="0.2">
      <c r="AI267" s="96"/>
      <c r="AJ267" s="98"/>
      <c r="AK267" s="115"/>
      <c r="AL267" s="98"/>
    </row>
    <row r="268" spans="35:38" s="75" customFormat="1" x14ac:dyDescent="0.2">
      <c r="AI268" s="96"/>
      <c r="AJ268" s="98"/>
      <c r="AK268" s="115"/>
      <c r="AL268" s="98"/>
    </row>
    <row r="269" spans="35:38" s="75" customFormat="1" x14ac:dyDescent="0.2">
      <c r="AI269" s="96"/>
      <c r="AJ269" s="98"/>
      <c r="AK269" s="115"/>
      <c r="AL269" s="98"/>
    </row>
    <row r="270" spans="35:38" s="75" customFormat="1" x14ac:dyDescent="0.2">
      <c r="AI270" s="96"/>
      <c r="AJ270" s="98"/>
      <c r="AK270" s="115"/>
      <c r="AL270" s="98"/>
    </row>
    <row r="271" spans="35:38" s="75" customFormat="1" x14ac:dyDescent="0.2">
      <c r="AI271" s="96"/>
      <c r="AJ271" s="98"/>
      <c r="AK271" s="115"/>
      <c r="AL271" s="98"/>
    </row>
    <row r="272" spans="35:38" s="75" customFormat="1" x14ac:dyDescent="0.2">
      <c r="AI272" s="96"/>
      <c r="AJ272" s="98"/>
      <c r="AK272" s="115"/>
      <c r="AL272" s="98"/>
    </row>
    <row r="273" spans="35:38" s="75" customFormat="1" x14ac:dyDescent="0.2">
      <c r="AI273" s="96"/>
      <c r="AJ273" s="98"/>
      <c r="AK273" s="115"/>
      <c r="AL273" s="98"/>
    </row>
    <row r="274" spans="35:38" s="75" customFormat="1" x14ac:dyDescent="0.2">
      <c r="AI274" s="96"/>
      <c r="AJ274" s="98"/>
      <c r="AK274" s="115"/>
      <c r="AL274" s="98"/>
    </row>
    <row r="275" spans="35:38" s="75" customFormat="1" x14ac:dyDescent="0.2">
      <c r="AI275" s="96"/>
      <c r="AJ275" s="98"/>
      <c r="AK275" s="115"/>
      <c r="AL275" s="98"/>
    </row>
    <row r="276" spans="35:38" s="75" customFormat="1" x14ac:dyDescent="0.2">
      <c r="AI276" s="96"/>
      <c r="AJ276" s="98"/>
      <c r="AK276" s="115"/>
      <c r="AL276" s="98"/>
    </row>
    <row r="277" spans="35:38" s="75" customFormat="1" x14ac:dyDescent="0.2">
      <c r="AI277" s="96"/>
      <c r="AJ277" s="98"/>
      <c r="AK277" s="115"/>
      <c r="AL277" s="98"/>
    </row>
    <row r="278" spans="35:38" s="75" customFormat="1" x14ac:dyDescent="0.2">
      <c r="AI278" s="96"/>
      <c r="AJ278" s="98"/>
      <c r="AK278" s="115"/>
      <c r="AL278" s="98"/>
    </row>
    <row r="279" spans="35:38" s="75" customFormat="1" x14ac:dyDescent="0.2">
      <c r="AI279" s="96"/>
      <c r="AJ279" s="98"/>
      <c r="AK279" s="115"/>
      <c r="AL279" s="98"/>
    </row>
    <row r="280" spans="35:38" s="75" customFormat="1" x14ac:dyDescent="0.2">
      <c r="AI280" s="96"/>
      <c r="AJ280" s="98"/>
      <c r="AK280" s="115"/>
      <c r="AL280" s="98"/>
    </row>
    <row r="281" spans="35:38" s="75" customFormat="1" x14ac:dyDescent="0.2">
      <c r="AI281" s="96"/>
      <c r="AJ281" s="98"/>
      <c r="AK281" s="115"/>
      <c r="AL281" s="98"/>
    </row>
    <row r="282" spans="35:38" s="75" customFormat="1" x14ac:dyDescent="0.2">
      <c r="AI282" s="96"/>
      <c r="AJ282" s="98"/>
      <c r="AK282" s="115"/>
      <c r="AL282" s="98"/>
    </row>
    <row r="283" spans="35:38" s="75" customFormat="1" x14ac:dyDescent="0.2">
      <c r="AI283" s="96"/>
      <c r="AJ283" s="98"/>
      <c r="AK283" s="115"/>
      <c r="AL283" s="98"/>
    </row>
    <row r="284" spans="35:38" s="75" customFormat="1" x14ac:dyDescent="0.2">
      <c r="AI284" s="96"/>
      <c r="AJ284" s="98"/>
      <c r="AK284" s="115"/>
      <c r="AL284" s="98"/>
    </row>
    <row r="285" spans="35:38" s="75" customFormat="1" x14ac:dyDescent="0.2">
      <c r="AI285" s="96"/>
      <c r="AJ285" s="98"/>
      <c r="AK285" s="115"/>
      <c r="AL285" s="98"/>
    </row>
    <row r="286" spans="35:38" s="75" customFormat="1" x14ac:dyDescent="0.2">
      <c r="AI286" s="96"/>
      <c r="AJ286" s="98"/>
      <c r="AK286" s="115"/>
      <c r="AL286" s="98"/>
    </row>
    <row r="287" spans="35:38" s="75" customFormat="1" x14ac:dyDescent="0.2">
      <c r="AI287" s="96"/>
      <c r="AJ287" s="98"/>
      <c r="AK287" s="115"/>
      <c r="AL287" s="98"/>
    </row>
    <row r="288" spans="35:38" s="75" customFormat="1" x14ac:dyDescent="0.2">
      <c r="AI288" s="96"/>
      <c r="AJ288" s="98"/>
      <c r="AK288" s="115"/>
      <c r="AL288" s="98"/>
    </row>
    <row r="289" spans="35:38" s="75" customFormat="1" x14ac:dyDescent="0.2">
      <c r="AI289" s="96"/>
      <c r="AJ289" s="98"/>
      <c r="AK289" s="115"/>
      <c r="AL289" s="98"/>
    </row>
    <row r="290" spans="35:38" s="75" customFormat="1" x14ac:dyDescent="0.2">
      <c r="AI290" s="96"/>
      <c r="AJ290" s="98"/>
      <c r="AK290" s="115"/>
      <c r="AL290" s="98"/>
    </row>
    <row r="291" spans="35:38" s="75" customFormat="1" x14ac:dyDescent="0.2">
      <c r="AI291" s="96"/>
      <c r="AJ291" s="98"/>
      <c r="AK291" s="115"/>
      <c r="AL291" s="98"/>
    </row>
    <row r="292" spans="35:38" s="75" customFormat="1" x14ac:dyDescent="0.2">
      <c r="AI292" s="96"/>
      <c r="AJ292" s="98"/>
      <c r="AK292" s="115"/>
      <c r="AL292" s="98"/>
    </row>
    <row r="293" spans="35:38" s="75" customFormat="1" x14ac:dyDescent="0.2">
      <c r="AI293" s="96"/>
      <c r="AJ293" s="98"/>
      <c r="AK293" s="115"/>
      <c r="AL293" s="98"/>
    </row>
    <row r="294" spans="35:38" s="75" customFormat="1" x14ac:dyDescent="0.2">
      <c r="AI294" s="96"/>
      <c r="AJ294" s="98"/>
      <c r="AK294" s="115"/>
      <c r="AL294" s="98"/>
    </row>
    <row r="295" spans="35:38" s="75" customFormat="1" x14ac:dyDescent="0.2">
      <c r="AI295" s="96"/>
      <c r="AJ295" s="98"/>
      <c r="AK295" s="115"/>
      <c r="AL295" s="98"/>
    </row>
    <row r="296" spans="35:38" s="75" customFormat="1" x14ac:dyDescent="0.2">
      <c r="AI296" s="96"/>
      <c r="AJ296" s="98"/>
      <c r="AK296" s="115"/>
      <c r="AL296" s="98"/>
    </row>
    <row r="297" spans="35:38" s="75" customFormat="1" x14ac:dyDescent="0.2">
      <c r="AI297" s="96"/>
      <c r="AJ297" s="98"/>
      <c r="AK297" s="115"/>
      <c r="AL297" s="98"/>
    </row>
    <row r="298" spans="35:38" s="75" customFormat="1" x14ac:dyDescent="0.2">
      <c r="AI298" s="96"/>
      <c r="AJ298" s="98"/>
      <c r="AK298" s="115"/>
      <c r="AL298" s="98"/>
    </row>
    <row r="299" spans="35:38" s="75" customFormat="1" x14ac:dyDescent="0.2">
      <c r="AI299" s="96"/>
      <c r="AJ299" s="98"/>
      <c r="AK299" s="115"/>
      <c r="AL299" s="98"/>
    </row>
    <row r="300" spans="35:38" s="75" customFormat="1" x14ac:dyDescent="0.2">
      <c r="AI300" s="96"/>
      <c r="AJ300" s="98"/>
      <c r="AK300" s="115"/>
      <c r="AL300" s="98"/>
    </row>
    <row r="301" spans="35:38" s="75" customFormat="1" x14ac:dyDescent="0.2">
      <c r="AI301" s="96"/>
      <c r="AJ301" s="98"/>
      <c r="AK301" s="115"/>
      <c r="AL301" s="98"/>
    </row>
    <row r="302" spans="35:38" s="75" customFormat="1" x14ac:dyDescent="0.2">
      <c r="AI302" s="96"/>
      <c r="AJ302" s="98"/>
      <c r="AK302" s="115"/>
      <c r="AL302" s="98"/>
    </row>
    <row r="303" spans="35:38" s="75" customFormat="1" x14ac:dyDescent="0.2">
      <c r="AI303" s="96"/>
      <c r="AJ303" s="98"/>
      <c r="AK303" s="115"/>
      <c r="AL303" s="98"/>
    </row>
    <row r="304" spans="35:38" s="75" customFormat="1" x14ac:dyDescent="0.2">
      <c r="AI304" s="96"/>
      <c r="AJ304" s="98"/>
      <c r="AK304" s="115"/>
      <c r="AL304" s="98"/>
    </row>
    <row r="305" spans="35:38" s="75" customFormat="1" x14ac:dyDescent="0.2">
      <c r="AI305" s="96"/>
      <c r="AJ305" s="98"/>
      <c r="AK305" s="115"/>
      <c r="AL305" s="98"/>
    </row>
    <row r="306" spans="35:38" s="75" customFormat="1" x14ac:dyDescent="0.2">
      <c r="AI306" s="96"/>
      <c r="AJ306" s="98"/>
      <c r="AK306" s="115"/>
      <c r="AL306" s="98"/>
    </row>
    <row r="307" spans="35:38" s="75" customFormat="1" x14ac:dyDescent="0.2">
      <c r="AI307" s="96"/>
      <c r="AJ307" s="98"/>
      <c r="AK307" s="115"/>
      <c r="AL307" s="98"/>
    </row>
    <row r="308" spans="35:38" s="75" customFormat="1" x14ac:dyDescent="0.2">
      <c r="AI308" s="96"/>
      <c r="AJ308" s="98"/>
      <c r="AK308" s="115"/>
      <c r="AL308" s="98"/>
    </row>
    <row r="309" spans="35:38" s="75" customFormat="1" x14ac:dyDescent="0.2">
      <c r="AI309" s="96"/>
      <c r="AJ309" s="98"/>
      <c r="AK309" s="115"/>
      <c r="AL309" s="98"/>
    </row>
    <row r="310" spans="35:38" s="75" customFormat="1" x14ac:dyDescent="0.2">
      <c r="AI310" s="96"/>
      <c r="AJ310" s="98"/>
      <c r="AK310" s="115"/>
      <c r="AL310" s="98"/>
    </row>
    <row r="311" spans="35:38" s="75" customFormat="1" x14ac:dyDescent="0.2">
      <c r="AI311" s="96"/>
      <c r="AJ311" s="98"/>
      <c r="AK311" s="115"/>
      <c r="AL311" s="98"/>
    </row>
    <row r="312" spans="35:38" s="75" customFormat="1" x14ac:dyDescent="0.2">
      <c r="AI312" s="96"/>
      <c r="AJ312" s="98"/>
      <c r="AK312" s="115"/>
      <c r="AL312" s="98"/>
    </row>
    <row r="313" spans="35:38" s="75" customFormat="1" x14ac:dyDescent="0.2">
      <c r="AI313" s="96"/>
      <c r="AJ313" s="98"/>
      <c r="AK313" s="115"/>
      <c r="AL313" s="98"/>
    </row>
    <row r="314" spans="35:38" s="75" customFormat="1" x14ac:dyDescent="0.2">
      <c r="AI314" s="96"/>
      <c r="AJ314" s="98"/>
      <c r="AK314" s="115"/>
      <c r="AL314" s="98"/>
    </row>
    <row r="315" spans="35:38" s="75" customFormat="1" x14ac:dyDescent="0.2">
      <c r="AI315" s="96"/>
      <c r="AJ315" s="98"/>
      <c r="AK315" s="115"/>
      <c r="AL315" s="98"/>
    </row>
    <row r="316" spans="35:38" s="75" customFormat="1" x14ac:dyDescent="0.2">
      <c r="AI316" s="96"/>
      <c r="AJ316" s="98"/>
      <c r="AK316" s="115"/>
      <c r="AL316" s="98"/>
    </row>
    <row r="317" spans="35:38" s="75" customFormat="1" x14ac:dyDescent="0.2">
      <c r="AI317" s="96"/>
      <c r="AJ317" s="98"/>
      <c r="AK317" s="115"/>
      <c r="AL317" s="98"/>
    </row>
    <row r="318" spans="35:38" s="75" customFormat="1" x14ac:dyDescent="0.2">
      <c r="AI318" s="96"/>
      <c r="AJ318" s="98"/>
      <c r="AK318" s="115"/>
      <c r="AL318" s="98"/>
    </row>
    <row r="319" spans="35:38" s="75" customFormat="1" x14ac:dyDescent="0.2">
      <c r="AI319" s="96"/>
      <c r="AJ319" s="98"/>
      <c r="AK319" s="115"/>
      <c r="AL319" s="98"/>
    </row>
    <row r="320" spans="35:38" s="75" customFormat="1" x14ac:dyDescent="0.2">
      <c r="AI320" s="96"/>
      <c r="AJ320" s="98"/>
      <c r="AK320" s="115"/>
      <c r="AL320" s="98"/>
    </row>
    <row r="321" spans="35:38" s="75" customFormat="1" x14ac:dyDescent="0.2">
      <c r="AI321" s="96"/>
      <c r="AJ321" s="98"/>
      <c r="AK321" s="115"/>
      <c r="AL321" s="98"/>
    </row>
    <row r="322" spans="35:38" s="75" customFormat="1" x14ac:dyDescent="0.2">
      <c r="AI322" s="96"/>
      <c r="AJ322" s="98"/>
      <c r="AK322" s="115"/>
      <c r="AL322" s="98"/>
    </row>
    <row r="323" spans="35:38" s="75" customFormat="1" x14ac:dyDescent="0.2">
      <c r="AI323" s="96"/>
      <c r="AJ323" s="98"/>
      <c r="AK323" s="115"/>
      <c r="AL323" s="98"/>
    </row>
    <row r="324" spans="35:38" s="75" customFormat="1" x14ac:dyDescent="0.2">
      <c r="AI324" s="96"/>
      <c r="AJ324" s="98"/>
      <c r="AK324" s="115"/>
      <c r="AL324" s="98"/>
    </row>
    <row r="325" spans="35:38" s="75" customFormat="1" x14ac:dyDescent="0.2">
      <c r="AI325" s="96"/>
      <c r="AJ325" s="98"/>
      <c r="AK325" s="115"/>
      <c r="AL325" s="98"/>
    </row>
    <row r="326" spans="35:38" s="75" customFormat="1" x14ac:dyDescent="0.2">
      <c r="AI326" s="96"/>
      <c r="AJ326" s="98"/>
      <c r="AK326" s="115"/>
      <c r="AL326" s="98"/>
    </row>
    <row r="327" spans="35:38" s="75" customFormat="1" x14ac:dyDescent="0.2">
      <c r="AI327" s="96"/>
      <c r="AJ327" s="98"/>
      <c r="AK327" s="115"/>
      <c r="AL327" s="98"/>
    </row>
    <row r="328" spans="35:38" s="75" customFormat="1" x14ac:dyDescent="0.2">
      <c r="AI328" s="96"/>
      <c r="AJ328" s="98"/>
      <c r="AK328" s="115"/>
      <c r="AL328" s="98"/>
    </row>
    <row r="329" spans="35:38" s="75" customFormat="1" x14ac:dyDescent="0.2">
      <c r="AI329" s="96"/>
      <c r="AJ329" s="98"/>
      <c r="AK329" s="115"/>
      <c r="AL329" s="98"/>
    </row>
    <row r="330" spans="35:38" s="75" customFormat="1" x14ac:dyDescent="0.2">
      <c r="AI330" s="96"/>
      <c r="AJ330" s="98"/>
      <c r="AK330" s="115"/>
      <c r="AL330" s="98"/>
    </row>
    <row r="331" spans="35:38" s="75" customFormat="1" x14ac:dyDescent="0.2">
      <c r="AI331" s="96"/>
      <c r="AJ331" s="98"/>
      <c r="AK331" s="115"/>
      <c r="AL331" s="98"/>
    </row>
    <row r="332" spans="35:38" s="75" customFormat="1" x14ac:dyDescent="0.2">
      <c r="AI332" s="96"/>
      <c r="AJ332" s="98"/>
      <c r="AK332" s="115"/>
      <c r="AL332" s="98"/>
    </row>
    <row r="333" spans="35:38" s="75" customFormat="1" x14ac:dyDescent="0.2">
      <c r="AI333" s="96"/>
      <c r="AJ333" s="98"/>
      <c r="AK333" s="115"/>
      <c r="AL333" s="98"/>
    </row>
    <row r="334" spans="35:38" s="75" customFormat="1" x14ac:dyDescent="0.2">
      <c r="AI334" s="96"/>
      <c r="AJ334" s="98"/>
      <c r="AK334" s="115"/>
      <c r="AL334" s="98"/>
    </row>
    <row r="335" spans="35:38" s="75" customFormat="1" x14ac:dyDescent="0.2">
      <c r="AI335" s="96"/>
      <c r="AJ335" s="98"/>
      <c r="AK335" s="115"/>
      <c r="AL335" s="98"/>
    </row>
    <row r="336" spans="35:38" s="75" customFormat="1" x14ac:dyDescent="0.2">
      <c r="AI336" s="96"/>
      <c r="AJ336" s="98"/>
      <c r="AK336" s="115"/>
      <c r="AL336" s="98"/>
    </row>
    <row r="337" spans="35:38" s="75" customFormat="1" x14ac:dyDescent="0.2">
      <c r="AI337" s="96"/>
      <c r="AJ337" s="98"/>
      <c r="AK337" s="115"/>
      <c r="AL337" s="98"/>
    </row>
    <row r="338" spans="35:38" s="75" customFormat="1" x14ac:dyDescent="0.2">
      <c r="AI338" s="96"/>
      <c r="AJ338" s="98"/>
      <c r="AK338" s="115"/>
      <c r="AL338" s="98"/>
    </row>
    <row r="339" spans="35:38" s="75" customFormat="1" x14ac:dyDescent="0.2">
      <c r="AI339" s="96"/>
      <c r="AJ339" s="98"/>
      <c r="AK339" s="115"/>
      <c r="AL339" s="98"/>
    </row>
    <row r="340" spans="35:38" s="75" customFormat="1" x14ac:dyDescent="0.2">
      <c r="AI340" s="96"/>
      <c r="AJ340" s="98"/>
      <c r="AK340" s="115"/>
      <c r="AL340" s="98"/>
    </row>
    <row r="341" spans="35:38" s="75" customFormat="1" x14ac:dyDescent="0.2">
      <c r="AI341" s="96"/>
      <c r="AJ341" s="98"/>
      <c r="AK341" s="115"/>
      <c r="AL341" s="98"/>
    </row>
    <row r="342" spans="35:38" s="75" customFormat="1" x14ac:dyDescent="0.2">
      <c r="AI342" s="96"/>
      <c r="AJ342" s="98"/>
      <c r="AK342" s="115"/>
      <c r="AL342" s="98"/>
    </row>
    <row r="343" spans="35:38" s="75" customFormat="1" x14ac:dyDescent="0.2">
      <c r="AI343" s="96"/>
      <c r="AJ343" s="98"/>
      <c r="AK343" s="115"/>
      <c r="AL343" s="98"/>
    </row>
    <row r="344" spans="35:38" s="75" customFormat="1" x14ac:dyDescent="0.2">
      <c r="AI344" s="96"/>
      <c r="AJ344" s="98"/>
      <c r="AK344" s="115"/>
      <c r="AL344" s="98"/>
    </row>
    <row r="345" spans="35:38" s="75" customFormat="1" x14ac:dyDescent="0.2">
      <c r="AI345" s="96"/>
      <c r="AJ345" s="98"/>
      <c r="AK345" s="115"/>
      <c r="AL345" s="98"/>
    </row>
    <row r="346" spans="35:38" s="75" customFormat="1" x14ac:dyDescent="0.2">
      <c r="AI346" s="96"/>
      <c r="AJ346" s="98"/>
      <c r="AK346" s="115"/>
      <c r="AL346" s="98"/>
    </row>
    <row r="347" spans="35:38" s="75" customFormat="1" x14ac:dyDescent="0.2">
      <c r="AI347" s="96"/>
      <c r="AJ347" s="98"/>
      <c r="AK347" s="115"/>
      <c r="AL347" s="98"/>
    </row>
    <row r="348" spans="35:38" s="75" customFormat="1" x14ac:dyDescent="0.2">
      <c r="AI348" s="96"/>
      <c r="AJ348" s="98"/>
      <c r="AK348" s="115"/>
      <c r="AL348" s="98"/>
    </row>
    <row r="349" spans="35:38" s="75" customFormat="1" x14ac:dyDescent="0.2">
      <c r="AI349" s="96"/>
      <c r="AJ349" s="98"/>
      <c r="AK349" s="115"/>
      <c r="AL349" s="98"/>
    </row>
    <row r="350" spans="35:38" s="75" customFormat="1" x14ac:dyDescent="0.2">
      <c r="AI350" s="96"/>
      <c r="AJ350" s="98"/>
      <c r="AK350" s="115"/>
      <c r="AL350" s="98"/>
    </row>
    <row r="351" spans="35:38" s="75" customFormat="1" x14ac:dyDescent="0.2">
      <c r="AI351" s="96"/>
      <c r="AJ351" s="98"/>
      <c r="AK351" s="115"/>
      <c r="AL351" s="98"/>
    </row>
    <row r="352" spans="35:38" s="75" customFormat="1" x14ac:dyDescent="0.2">
      <c r="AI352" s="96"/>
      <c r="AJ352" s="98"/>
      <c r="AK352" s="115"/>
      <c r="AL352" s="98"/>
    </row>
    <row r="353" spans="35:38" s="75" customFormat="1" x14ac:dyDescent="0.2">
      <c r="AI353" s="96"/>
      <c r="AJ353" s="98"/>
      <c r="AK353" s="115"/>
      <c r="AL353" s="98"/>
    </row>
    <row r="354" spans="35:38" s="75" customFormat="1" x14ac:dyDescent="0.2">
      <c r="AI354" s="96"/>
      <c r="AJ354" s="98"/>
      <c r="AK354" s="115"/>
      <c r="AL354" s="98"/>
    </row>
    <row r="355" spans="35:38" s="75" customFormat="1" x14ac:dyDescent="0.2">
      <c r="AI355" s="96"/>
      <c r="AJ355" s="98"/>
      <c r="AK355" s="115"/>
      <c r="AL355" s="98"/>
    </row>
    <row r="356" spans="35:38" s="75" customFormat="1" x14ac:dyDescent="0.2">
      <c r="AI356" s="96"/>
      <c r="AJ356" s="98"/>
      <c r="AK356" s="115"/>
      <c r="AL356" s="98"/>
    </row>
    <row r="357" spans="35:38" s="75" customFormat="1" x14ac:dyDescent="0.2">
      <c r="AI357" s="96"/>
      <c r="AJ357" s="98"/>
      <c r="AK357" s="115"/>
      <c r="AL357" s="98"/>
    </row>
    <row r="358" spans="35:38" s="75" customFormat="1" x14ac:dyDescent="0.2">
      <c r="AI358" s="96"/>
      <c r="AJ358" s="98"/>
      <c r="AK358" s="115"/>
      <c r="AL358" s="98"/>
    </row>
    <row r="359" spans="35:38" s="75" customFormat="1" x14ac:dyDescent="0.2">
      <c r="AI359" s="96"/>
      <c r="AJ359" s="98"/>
      <c r="AK359" s="115"/>
      <c r="AL359" s="98"/>
    </row>
    <row r="360" spans="35:38" s="75" customFormat="1" x14ac:dyDescent="0.2">
      <c r="AI360" s="96"/>
      <c r="AJ360" s="98"/>
      <c r="AK360" s="115"/>
      <c r="AL360" s="98"/>
    </row>
    <row r="361" spans="35:38" s="75" customFormat="1" x14ac:dyDescent="0.2">
      <c r="AI361" s="96"/>
      <c r="AJ361" s="98"/>
      <c r="AK361" s="115"/>
      <c r="AL361" s="98"/>
    </row>
    <row r="362" spans="35:38" s="75" customFormat="1" x14ac:dyDescent="0.2">
      <c r="AI362" s="96"/>
      <c r="AJ362" s="98"/>
      <c r="AK362" s="115"/>
      <c r="AL362" s="98"/>
    </row>
    <row r="363" spans="35:38" s="75" customFormat="1" x14ac:dyDescent="0.2">
      <c r="AI363" s="96"/>
      <c r="AJ363" s="98"/>
      <c r="AK363" s="115"/>
      <c r="AL363" s="98"/>
    </row>
    <row r="364" spans="35:38" s="75" customFormat="1" x14ac:dyDescent="0.2">
      <c r="AI364" s="96"/>
      <c r="AJ364" s="98"/>
      <c r="AK364" s="115"/>
      <c r="AL364" s="98"/>
    </row>
    <row r="365" spans="35:38" s="75" customFormat="1" x14ac:dyDescent="0.2">
      <c r="AI365" s="96"/>
      <c r="AJ365" s="98"/>
      <c r="AK365" s="115"/>
      <c r="AL365" s="98"/>
    </row>
    <row r="366" spans="35:38" s="75" customFormat="1" x14ac:dyDescent="0.2">
      <c r="AI366" s="96"/>
      <c r="AJ366" s="98"/>
      <c r="AK366" s="115"/>
      <c r="AL366" s="98"/>
    </row>
    <row r="367" spans="35:38" s="75" customFormat="1" x14ac:dyDescent="0.2">
      <c r="AI367" s="96"/>
      <c r="AJ367" s="98"/>
      <c r="AK367" s="115"/>
      <c r="AL367" s="98"/>
    </row>
    <row r="368" spans="35:38" s="75" customFormat="1" x14ac:dyDescent="0.2">
      <c r="AI368" s="96"/>
      <c r="AJ368" s="98"/>
      <c r="AK368" s="115"/>
      <c r="AL368" s="98"/>
    </row>
    <row r="369" spans="35:38" s="75" customFormat="1" x14ac:dyDescent="0.2">
      <c r="AI369" s="96"/>
      <c r="AJ369" s="98"/>
      <c r="AK369" s="115"/>
      <c r="AL369" s="98"/>
    </row>
    <row r="370" spans="35:38" s="75" customFormat="1" x14ac:dyDescent="0.2">
      <c r="AI370" s="96"/>
      <c r="AJ370" s="98"/>
      <c r="AK370" s="115"/>
      <c r="AL370" s="98"/>
    </row>
    <row r="371" spans="35:38" s="75" customFormat="1" x14ac:dyDescent="0.2">
      <c r="AI371" s="96"/>
      <c r="AJ371" s="98"/>
      <c r="AK371" s="115"/>
      <c r="AL371" s="98"/>
    </row>
    <row r="372" spans="35:38" s="75" customFormat="1" x14ac:dyDescent="0.2">
      <c r="AI372" s="96"/>
      <c r="AJ372" s="98"/>
      <c r="AK372" s="115"/>
      <c r="AL372" s="98"/>
    </row>
    <row r="373" spans="35:38" s="75" customFormat="1" x14ac:dyDescent="0.2">
      <c r="AI373" s="96"/>
      <c r="AJ373" s="98"/>
      <c r="AK373" s="115"/>
      <c r="AL373" s="98"/>
    </row>
    <row r="374" spans="35:38" s="75" customFormat="1" x14ac:dyDescent="0.2">
      <c r="AI374" s="96"/>
      <c r="AJ374" s="98"/>
      <c r="AK374" s="115"/>
      <c r="AL374" s="98"/>
    </row>
    <row r="375" spans="35:38" s="75" customFormat="1" x14ac:dyDescent="0.2">
      <c r="AI375" s="96"/>
      <c r="AJ375" s="98"/>
      <c r="AK375" s="115"/>
      <c r="AL375" s="98"/>
    </row>
    <row r="376" spans="35:38" s="75" customFormat="1" x14ac:dyDescent="0.2">
      <c r="AI376" s="96"/>
      <c r="AJ376" s="98"/>
      <c r="AK376" s="115"/>
      <c r="AL376" s="98"/>
    </row>
    <row r="377" spans="35:38" s="75" customFormat="1" x14ac:dyDescent="0.2">
      <c r="AI377" s="96"/>
      <c r="AJ377" s="98"/>
      <c r="AK377" s="115"/>
      <c r="AL377" s="98"/>
    </row>
    <row r="378" spans="35:38" s="75" customFormat="1" x14ac:dyDescent="0.2">
      <c r="AI378" s="96"/>
      <c r="AJ378" s="98"/>
      <c r="AK378" s="115"/>
      <c r="AL378" s="98"/>
    </row>
    <row r="379" spans="35:38" s="75" customFormat="1" x14ac:dyDescent="0.2">
      <c r="AI379" s="96"/>
      <c r="AJ379" s="98"/>
      <c r="AK379" s="115"/>
      <c r="AL379" s="98"/>
    </row>
    <row r="380" spans="35:38" s="75" customFormat="1" x14ac:dyDescent="0.2">
      <c r="AI380" s="96"/>
      <c r="AJ380" s="98"/>
      <c r="AK380" s="115"/>
      <c r="AL380" s="98"/>
    </row>
    <row r="381" spans="35:38" s="75" customFormat="1" x14ac:dyDescent="0.2">
      <c r="AI381" s="96"/>
      <c r="AJ381" s="98"/>
      <c r="AK381" s="115"/>
      <c r="AL381" s="98"/>
    </row>
    <row r="382" spans="35:38" s="75" customFormat="1" x14ac:dyDescent="0.2">
      <c r="AI382" s="96"/>
      <c r="AJ382" s="98"/>
      <c r="AK382" s="115"/>
      <c r="AL382" s="98"/>
    </row>
    <row r="383" spans="35:38" s="75" customFormat="1" x14ac:dyDescent="0.2">
      <c r="AI383" s="96"/>
      <c r="AJ383" s="98"/>
      <c r="AK383" s="115"/>
      <c r="AL383" s="98"/>
    </row>
    <row r="384" spans="35:38" s="75" customFormat="1" x14ac:dyDescent="0.2">
      <c r="AI384" s="96"/>
      <c r="AJ384" s="98"/>
      <c r="AK384" s="115"/>
      <c r="AL384" s="98"/>
    </row>
    <row r="385" spans="35:38" s="75" customFormat="1" x14ac:dyDescent="0.2">
      <c r="AI385" s="96"/>
      <c r="AJ385" s="98"/>
      <c r="AK385" s="115"/>
      <c r="AL385" s="98"/>
    </row>
    <row r="386" spans="35:38" s="75" customFormat="1" x14ac:dyDescent="0.2">
      <c r="AI386" s="96"/>
      <c r="AJ386" s="98"/>
      <c r="AK386" s="115"/>
      <c r="AL386" s="98"/>
    </row>
    <row r="387" spans="35:38" s="75" customFormat="1" x14ac:dyDescent="0.2">
      <c r="AI387" s="96"/>
      <c r="AJ387" s="98"/>
      <c r="AK387" s="115"/>
      <c r="AL387" s="98"/>
    </row>
    <row r="388" spans="35:38" s="75" customFormat="1" x14ac:dyDescent="0.2">
      <c r="AI388" s="96"/>
      <c r="AJ388" s="98"/>
      <c r="AK388" s="115"/>
      <c r="AL388" s="98"/>
    </row>
    <row r="389" spans="35:38" s="75" customFormat="1" x14ac:dyDescent="0.2">
      <c r="AI389" s="96"/>
      <c r="AJ389" s="98"/>
      <c r="AK389" s="115"/>
      <c r="AL389" s="98"/>
    </row>
    <row r="390" spans="35:38" s="75" customFormat="1" x14ac:dyDescent="0.2">
      <c r="AI390" s="96"/>
      <c r="AJ390" s="98"/>
      <c r="AK390" s="115"/>
      <c r="AL390" s="98"/>
    </row>
    <row r="391" spans="35:38" s="75" customFormat="1" x14ac:dyDescent="0.2">
      <c r="AI391" s="96"/>
      <c r="AJ391" s="98"/>
      <c r="AK391" s="115"/>
      <c r="AL391" s="98"/>
    </row>
    <row r="392" spans="35:38" s="75" customFormat="1" x14ac:dyDescent="0.2">
      <c r="AI392" s="96"/>
      <c r="AJ392" s="98"/>
      <c r="AK392" s="115"/>
      <c r="AL392" s="98"/>
    </row>
    <row r="393" spans="35:38" s="75" customFormat="1" x14ac:dyDescent="0.2">
      <c r="AI393" s="96"/>
      <c r="AJ393" s="98"/>
      <c r="AK393" s="115"/>
      <c r="AL393" s="98"/>
    </row>
    <row r="394" spans="35:38" s="75" customFormat="1" x14ac:dyDescent="0.2">
      <c r="AI394" s="96"/>
      <c r="AJ394" s="98"/>
      <c r="AK394" s="115"/>
      <c r="AL394" s="98"/>
    </row>
    <row r="395" spans="35:38" s="75" customFormat="1" x14ac:dyDescent="0.2">
      <c r="AI395" s="96"/>
      <c r="AJ395" s="98"/>
      <c r="AK395" s="115"/>
      <c r="AL395" s="98"/>
    </row>
    <row r="396" spans="35:38" s="75" customFormat="1" x14ac:dyDescent="0.2">
      <c r="AI396" s="96"/>
      <c r="AJ396" s="98"/>
      <c r="AK396" s="115"/>
      <c r="AL396" s="98"/>
    </row>
    <row r="397" spans="35:38" s="75" customFormat="1" x14ac:dyDescent="0.2">
      <c r="AI397" s="96"/>
      <c r="AJ397" s="98"/>
      <c r="AK397" s="115"/>
      <c r="AL397" s="98"/>
    </row>
    <row r="398" spans="35:38" s="75" customFormat="1" x14ac:dyDescent="0.2">
      <c r="AI398" s="96"/>
      <c r="AJ398" s="98"/>
      <c r="AK398" s="115"/>
      <c r="AL398" s="98"/>
    </row>
    <row r="399" spans="35:38" s="75" customFormat="1" x14ac:dyDescent="0.2">
      <c r="AI399" s="96"/>
      <c r="AJ399" s="98"/>
      <c r="AK399" s="115"/>
      <c r="AL399" s="98"/>
    </row>
    <row r="400" spans="35:38" s="75" customFormat="1" x14ac:dyDescent="0.2">
      <c r="AI400" s="96"/>
      <c r="AJ400" s="98"/>
      <c r="AK400" s="115"/>
      <c r="AL400" s="98"/>
    </row>
    <row r="401" spans="35:38" s="75" customFormat="1" x14ac:dyDescent="0.2">
      <c r="AI401" s="96"/>
      <c r="AJ401" s="98"/>
      <c r="AK401" s="115"/>
      <c r="AL401" s="98"/>
    </row>
    <row r="402" spans="35:38" s="75" customFormat="1" x14ac:dyDescent="0.2">
      <c r="AI402" s="96"/>
      <c r="AJ402" s="98"/>
      <c r="AK402" s="115"/>
      <c r="AL402" s="98"/>
    </row>
    <row r="403" spans="35:38" s="75" customFormat="1" x14ac:dyDescent="0.2">
      <c r="AI403" s="96"/>
      <c r="AJ403" s="98"/>
      <c r="AK403" s="115"/>
      <c r="AL403" s="98"/>
    </row>
    <row r="404" spans="35:38" s="75" customFormat="1" x14ac:dyDescent="0.2">
      <c r="AI404" s="96"/>
      <c r="AJ404" s="98"/>
      <c r="AK404" s="115"/>
      <c r="AL404" s="98"/>
    </row>
    <row r="405" spans="35:38" s="75" customFormat="1" x14ac:dyDescent="0.2">
      <c r="AI405" s="96"/>
      <c r="AJ405" s="98"/>
      <c r="AK405" s="115"/>
      <c r="AL405" s="98"/>
    </row>
    <row r="406" spans="35:38" s="75" customFormat="1" x14ac:dyDescent="0.2">
      <c r="AI406" s="96"/>
      <c r="AJ406" s="98"/>
      <c r="AK406" s="115"/>
      <c r="AL406" s="98"/>
    </row>
    <row r="407" spans="35:38" s="75" customFormat="1" x14ac:dyDescent="0.2">
      <c r="AI407" s="96"/>
      <c r="AJ407" s="98"/>
      <c r="AK407" s="115"/>
      <c r="AL407" s="98"/>
    </row>
    <row r="408" spans="35:38" s="75" customFormat="1" x14ac:dyDescent="0.2">
      <c r="AI408" s="96"/>
      <c r="AJ408" s="98"/>
      <c r="AK408" s="115"/>
      <c r="AL408" s="98"/>
    </row>
    <row r="409" spans="35:38" s="75" customFormat="1" x14ac:dyDescent="0.2">
      <c r="AI409" s="96"/>
      <c r="AJ409" s="98"/>
      <c r="AK409" s="115"/>
      <c r="AL409" s="98"/>
    </row>
    <row r="410" spans="35:38" s="75" customFormat="1" x14ac:dyDescent="0.2">
      <c r="AI410" s="96"/>
      <c r="AJ410" s="98"/>
      <c r="AK410" s="115"/>
      <c r="AL410" s="98"/>
    </row>
    <row r="411" spans="35:38" s="75" customFormat="1" x14ac:dyDescent="0.2">
      <c r="AI411" s="96"/>
      <c r="AJ411" s="98"/>
      <c r="AK411" s="115"/>
      <c r="AL411" s="98"/>
    </row>
    <row r="412" spans="35:38" s="75" customFormat="1" x14ac:dyDescent="0.2">
      <c r="AI412" s="96"/>
      <c r="AJ412" s="98"/>
      <c r="AK412" s="115"/>
      <c r="AL412" s="98"/>
    </row>
    <row r="413" spans="35:38" s="75" customFormat="1" x14ac:dyDescent="0.2">
      <c r="AI413" s="96"/>
      <c r="AJ413" s="98"/>
      <c r="AK413" s="115"/>
      <c r="AL413" s="98"/>
    </row>
    <row r="414" spans="35:38" s="75" customFormat="1" x14ac:dyDescent="0.2">
      <c r="AI414" s="96"/>
      <c r="AJ414" s="98"/>
      <c r="AK414" s="115"/>
      <c r="AL414" s="98"/>
    </row>
    <row r="415" spans="35:38" s="75" customFormat="1" x14ac:dyDescent="0.2">
      <c r="AI415" s="96"/>
      <c r="AJ415" s="98"/>
      <c r="AK415" s="115"/>
      <c r="AL415" s="98"/>
    </row>
    <row r="416" spans="35:38" s="75" customFormat="1" x14ac:dyDescent="0.2">
      <c r="AI416" s="96"/>
      <c r="AJ416" s="98"/>
      <c r="AK416" s="115"/>
      <c r="AL416" s="98"/>
    </row>
    <row r="417" spans="35:38" s="75" customFormat="1" x14ac:dyDescent="0.2">
      <c r="AI417" s="96"/>
      <c r="AJ417" s="98"/>
      <c r="AK417" s="115"/>
      <c r="AL417" s="98"/>
    </row>
    <row r="418" spans="35:38" s="75" customFormat="1" x14ac:dyDescent="0.2">
      <c r="AI418" s="96"/>
      <c r="AJ418" s="98"/>
      <c r="AK418" s="115"/>
      <c r="AL418" s="98"/>
    </row>
    <row r="419" spans="35:38" s="75" customFormat="1" x14ac:dyDescent="0.2">
      <c r="AI419" s="96"/>
      <c r="AJ419" s="98"/>
      <c r="AK419" s="115"/>
      <c r="AL419" s="98"/>
    </row>
    <row r="420" spans="35:38" s="75" customFormat="1" x14ac:dyDescent="0.2">
      <c r="AI420" s="96"/>
      <c r="AJ420" s="98"/>
      <c r="AK420" s="115"/>
      <c r="AL420" s="98"/>
    </row>
    <row r="421" spans="35:38" s="75" customFormat="1" x14ac:dyDescent="0.2">
      <c r="AI421" s="96"/>
      <c r="AJ421" s="98"/>
      <c r="AK421" s="115"/>
      <c r="AL421" s="98"/>
    </row>
    <row r="422" spans="35:38" s="75" customFormat="1" x14ac:dyDescent="0.2">
      <c r="AI422" s="96"/>
      <c r="AJ422" s="98"/>
      <c r="AK422" s="115"/>
      <c r="AL422" s="98"/>
    </row>
    <row r="423" spans="35:38" s="75" customFormat="1" x14ac:dyDescent="0.2">
      <c r="AI423" s="96"/>
      <c r="AJ423" s="98"/>
      <c r="AK423" s="115"/>
      <c r="AL423" s="98"/>
    </row>
    <row r="424" spans="35:38" s="75" customFormat="1" x14ac:dyDescent="0.2">
      <c r="AI424" s="96"/>
      <c r="AJ424" s="98"/>
      <c r="AK424" s="115"/>
      <c r="AL424" s="98"/>
    </row>
    <row r="425" spans="35:38" s="75" customFormat="1" x14ac:dyDescent="0.2">
      <c r="AI425" s="96"/>
      <c r="AJ425" s="98"/>
      <c r="AK425" s="115"/>
      <c r="AL425" s="98"/>
    </row>
    <row r="426" spans="35:38" s="75" customFormat="1" x14ac:dyDescent="0.2">
      <c r="AI426" s="96"/>
      <c r="AJ426" s="98"/>
      <c r="AK426" s="115"/>
      <c r="AL426" s="98"/>
    </row>
    <row r="427" spans="35:38" s="75" customFormat="1" x14ac:dyDescent="0.2">
      <c r="AI427" s="96"/>
      <c r="AJ427" s="98"/>
      <c r="AK427" s="115"/>
      <c r="AL427" s="98"/>
    </row>
    <row r="428" spans="35:38" s="75" customFormat="1" x14ac:dyDescent="0.2">
      <c r="AI428" s="96"/>
      <c r="AJ428" s="98"/>
      <c r="AK428" s="115"/>
      <c r="AL428" s="98"/>
    </row>
    <row r="429" spans="35:38" s="75" customFormat="1" x14ac:dyDescent="0.2">
      <c r="AI429" s="96"/>
      <c r="AJ429" s="98"/>
      <c r="AK429" s="115"/>
      <c r="AL429" s="98"/>
    </row>
    <row r="430" spans="35:38" s="75" customFormat="1" x14ac:dyDescent="0.2">
      <c r="AI430" s="96"/>
      <c r="AJ430" s="98"/>
      <c r="AK430" s="115"/>
      <c r="AL430" s="98"/>
    </row>
    <row r="431" spans="35:38" s="75" customFormat="1" x14ac:dyDescent="0.2">
      <c r="AI431" s="96"/>
      <c r="AJ431" s="98"/>
      <c r="AK431" s="115"/>
      <c r="AL431" s="98"/>
    </row>
    <row r="432" spans="35:38" s="75" customFormat="1" x14ac:dyDescent="0.2">
      <c r="AI432" s="96"/>
      <c r="AJ432" s="98"/>
      <c r="AK432" s="115"/>
      <c r="AL432" s="98"/>
    </row>
    <row r="433" spans="35:38" s="75" customFormat="1" x14ac:dyDescent="0.2">
      <c r="AI433" s="96"/>
      <c r="AJ433" s="98"/>
      <c r="AK433" s="115"/>
      <c r="AL433" s="98"/>
    </row>
    <row r="434" spans="35:38" s="75" customFormat="1" x14ac:dyDescent="0.2">
      <c r="AI434" s="96"/>
      <c r="AJ434" s="98"/>
      <c r="AK434" s="115"/>
      <c r="AL434" s="98"/>
    </row>
    <row r="435" spans="35:38" s="75" customFormat="1" x14ac:dyDescent="0.2">
      <c r="AI435" s="96"/>
      <c r="AJ435" s="98"/>
      <c r="AK435" s="115"/>
      <c r="AL435" s="98"/>
    </row>
    <row r="436" spans="35:38" s="75" customFormat="1" x14ac:dyDescent="0.2">
      <c r="AI436" s="96"/>
      <c r="AJ436" s="98"/>
      <c r="AK436" s="115"/>
      <c r="AL436" s="98"/>
    </row>
    <row r="437" spans="35:38" s="75" customFormat="1" x14ac:dyDescent="0.2">
      <c r="AI437" s="96"/>
      <c r="AJ437" s="98"/>
      <c r="AK437" s="115"/>
      <c r="AL437" s="98"/>
    </row>
    <row r="438" spans="35:38" s="75" customFormat="1" x14ac:dyDescent="0.2">
      <c r="AI438" s="96"/>
      <c r="AJ438" s="98"/>
      <c r="AK438" s="115"/>
      <c r="AL438" s="98"/>
    </row>
    <row r="439" spans="35:38" s="75" customFormat="1" x14ac:dyDescent="0.2">
      <c r="AI439" s="96"/>
      <c r="AJ439" s="98"/>
      <c r="AK439" s="115"/>
      <c r="AL439" s="98"/>
    </row>
    <row r="440" spans="35:38" s="75" customFormat="1" x14ac:dyDescent="0.2">
      <c r="AI440" s="96"/>
      <c r="AJ440" s="98"/>
      <c r="AK440" s="115"/>
      <c r="AL440" s="98"/>
    </row>
    <row r="441" spans="35:38" s="75" customFormat="1" x14ac:dyDescent="0.2">
      <c r="AI441" s="96"/>
      <c r="AJ441" s="98"/>
      <c r="AK441" s="115"/>
      <c r="AL441" s="98"/>
    </row>
    <row r="442" spans="35:38" s="75" customFormat="1" x14ac:dyDescent="0.2">
      <c r="AI442" s="96"/>
      <c r="AJ442" s="98"/>
      <c r="AK442" s="115"/>
      <c r="AL442" s="98"/>
    </row>
    <row r="443" spans="35:38" s="75" customFormat="1" x14ac:dyDescent="0.2">
      <c r="AI443" s="96"/>
      <c r="AJ443" s="98"/>
      <c r="AK443" s="115"/>
      <c r="AL443" s="98"/>
    </row>
    <row r="444" spans="35:38" s="75" customFormat="1" x14ac:dyDescent="0.2">
      <c r="AI444" s="96"/>
      <c r="AJ444" s="98"/>
      <c r="AK444" s="115"/>
      <c r="AL444" s="98"/>
    </row>
    <row r="445" spans="35:38" s="75" customFormat="1" x14ac:dyDescent="0.2">
      <c r="AI445" s="96"/>
      <c r="AJ445" s="98"/>
      <c r="AK445" s="115"/>
      <c r="AL445" s="98"/>
    </row>
    <row r="446" spans="35:38" s="75" customFormat="1" x14ac:dyDescent="0.2">
      <c r="AI446" s="96"/>
      <c r="AJ446" s="98"/>
      <c r="AK446" s="115"/>
      <c r="AL446" s="98"/>
    </row>
    <row r="447" spans="35:38" s="75" customFormat="1" x14ac:dyDescent="0.2">
      <c r="AI447" s="96"/>
      <c r="AJ447" s="98"/>
      <c r="AK447" s="115"/>
      <c r="AL447" s="98"/>
    </row>
    <row r="448" spans="35:38" s="75" customFormat="1" x14ac:dyDescent="0.2">
      <c r="AI448" s="96"/>
      <c r="AJ448" s="98"/>
      <c r="AK448" s="115"/>
      <c r="AL448" s="98"/>
    </row>
    <row r="449" spans="35:38" s="75" customFormat="1" x14ac:dyDescent="0.2">
      <c r="AI449" s="96"/>
      <c r="AJ449" s="98"/>
      <c r="AK449" s="115"/>
      <c r="AL449" s="98"/>
    </row>
    <row r="450" spans="35:38" s="75" customFormat="1" x14ac:dyDescent="0.2">
      <c r="AI450" s="96"/>
      <c r="AJ450" s="98"/>
      <c r="AK450" s="115"/>
      <c r="AL450" s="98"/>
    </row>
    <row r="451" spans="35:38" s="75" customFormat="1" x14ac:dyDescent="0.2">
      <c r="AI451" s="96"/>
      <c r="AJ451" s="98"/>
      <c r="AK451" s="115"/>
      <c r="AL451" s="98"/>
    </row>
    <row r="452" spans="35:38" s="75" customFormat="1" x14ac:dyDescent="0.2">
      <c r="AI452" s="96"/>
      <c r="AJ452" s="98"/>
      <c r="AK452" s="115"/>
      <c r="AL452" s="98"/>
    </row>
    <row r="453" spans="35:38" s="75" customFormat="1" x14ac:dyDescent="0.2">
      <c r="AI453" s="96"/>
      <c r="AJ453" s="98"/>
      <c r="AK453" s="115"/>
      <c r="AL453" s="98"/>
    </row>
    <row r="454" spans="35:38" s="75" customFormat="1" x14ac:dyDescent="0.2">
      <c r="AI454" s="96"/>
      <c r="AJ454" s="98"/>
      <c r="AK454" s="115"/>
      <c r="AL454" s="98"/>
    </row>
    <row r="455" spans="35:38" s="75" customFormat="1" x14ac:dyDescent="0.2">
      <c r="AI455" s="96"/>
      <c r="AJ455" s="98"/>
      <c r="AK455" s="115"/>
      <c r="AL455" s="98"/>
    </row>
    <row r="456" spans="35:38" s="75" customFormat="1" x14ac:dyDescent="0.2">
      <c r="AI456" s="96"/>
      <c r="AJ456" s="98"/>
      <c r="AK456" s="115"/>
      <c r="AL456" s="98"/>
    </row>
    <row r="457" spans="35:38" s="75" customFormat="1" x14ac:dyDescent="0.2">
      <c r="AI457" s="96"/>
      <c r="AJ457" s="98"/>
      <c r="AK457" s="115"/>
      <c r="AL457" s="98"/>
    </row>
    <row r="458" spans="35:38" s="75" customFormat="1" x14ac:dyDescent="0.2">
      <c r="AI458" s="96"/>
      <c r="AJ458" s="98"/>
      <c r="AK458" s="115"/>
      <c r="AL458" s="98"/>
    </row>
    <row r="459" spans="35:38" s="75" customFormat="1" x14ac:dyDescent="0.2">
      <c r="AI459" s="96"/>
      <c r="AJ459" s="98"/>
      <c r="AK459" s="115"/>
      <c r="AL459" s="98"/>
    </row>
    <row r="460" spans="35:38" s="75" customFormat="1" x14ac:dyDescent="0.2">
      <c r="AI460" s="96"/>
      <c r="AJ460" s="98"/>
      <c r="AK460" s="115"/>
      <c r="AL460" s="98"/>
    </row>
    <row r="461" spans="35:38" s="75" customFormat="1" x14ac:dyDescent="0.2">
      <c r="AI461" s="96"/>
      <c r="AJ461" s="98"/>
      <c r="AK461" s="115"/>
      <c r="AL461" s="98"/>
    </row>
    <row r="462" spans="35:38" s="75" customFormat="1" x14ac:dyDescent="0.2">
      <c r="AI462" s="96"/>
      <c r="AJ462" s="98"/>
      <c r="AK462" s="115"/>
      <c r="AL462" s="98"/>
    </row>
    <row r="463" spans="35:38" s="75" customFormat="1" x14ac:dyDescent="0.2">
      <c r="AI463" s="96"/>
      <c r="AJ463" s="98"/>
      <c r="AK463" s="115"/>
      <c r="AL463" s="98"/>
    </row>
    <row r="464" spans="35:38" s="75" customFormat="1" x14ac:dyDescent="0.2">
      <c r="AI464" s="96"/>
      <c r="AJ464" s="98"/>
      <c r="AK464" s="115"/>
      <c r="AL464" s="98"/>
    </row>
    <row r="465" spans="35:38" s="75" customFormat="1" x14ac:dyDescent="0.2">
      <c r="AI465" s="96"/>
      <c r="AJ465" s="98"/>
      <c r="AK465" s="115"/>
      <c r="AL465" s="98"/>
    </row>
    <row r="466" spans="35:38" s="75" customFormat="1" x14ac:dyDescent="0.2">
      <c r="AI466" s="96"/>
      <c r="AJ466" s="98"/>
      <c r="AK466" s="115"/>
      <c r="AL466" s="98"/>
    </row>
    <row r="467" spans="35:38" s="75" customFormat="1" x14ac:dyDescent="0.2">
      <c r="AI467" s="96"/>
      <c r="AJ467" s="98"/>
      <c r="AK467" s="115"/>
      <c r="AL467" s="98"/>
    </row>
    <row r="468" spans="35:38" s="75" customFormat="1" x14ac:dyDescent="0.2">
      <c r="AI468" s="96"/>
      <c r="AJ468" s="98"/>
      <c r="AK468" s="115"/>
      <c r="AL468" s="98"/>
    </row>
    <row r="469" spans="35:38" s="75" customFormat="1" x14ac:dyDescent="0.2">
      <c r="AI469" s="96"/>
      <c r="AJ469" s="98"/>
      <c r="AK469" s="115"/>
      <c r="AL469" s="98"/>
    </row>
    <row r="470" spans="35:38" s="75" customFormat="1" x14ac:dyDescent="0.2">
      <c r="AI470" s="96"/>
      <c r="AJ470" s="98"/>
      <c r="AK470" s="115"/>
      <c r="AL470" s="98"/>
    </row>
    <row r="471" spans="35:38" s="75" customFormat="1" x14ac:dyDescent="0.2">
      <c r="AI471" s="96"/>
      <c r="AJ471" s="98"/>
      <c r="AK471" s="115"/>
      <c r="AL471" s="98"/>
    </row>
    <row r="472" spans="35:38" s="75" customFormat="1" x14ac:dyDescent="0.2">
      <c r="AI472" s="96"/>
      <c r="AJ472" s="98"/>
      <c r="AK472" s="115"/>
      <c r="AL472" s="98"/>
    </row>
    <row r="473" spans="35:38" s="75" customFormat="1" x14ac:dyDescent="0.2">
      <c r="AI473" s="96"/>
      <c r="AJ473" s="98"/>
      <c r="AK473" s="115"/>
      <c r="AL473" s="98"/>
    </row>
    <row r="474" spans="35:38" s="75" customFormat="1" x14ac:dyDescent="0.2">
      <c r="AI474" s="96"/>
      <c r="AJ474" s="98"/>
      <c r="AK474" s="115"/>
      <c r="AL474" s="98"/>
    </row>
    <row r="475" spans="35:38" s="75" customFormat="1" x14ac:dyDescent="0.2">
      <c r="AI475" s="96"/>
      <c r="AJ475" s="98"/>
      <c r="AK475" s="115"/>
      <c r="AL475" s="98"/>
    </row>
    <row r="476" spans="35:38" s="75" customFormat="1" x14ac:dyDescent="0.2">
      <c r="AI476" s="96"/>
      <c r="AJ476" s="98"/>
      <c r="AK476" s="115"/>
      <c r="AL476" s="98"/>
    </row>
    <row r="477" spans="35:38" s="75" customFormat="1" x14ac:dyDescent="0.2">
      <c r="AI477" s="96"/>
      <c r="AJ477" s="98"/>
      <c r="AK477" s="115"/>
      <c r="AL477" s="98"/>
    </row>
    <row r="478" spans="35:38" s="75" customFormat="1" x14ac:dyDescent="0.2">
      <c r="AI478" s="96"/>
      <c r="AJ478" s="98"/>
      <c r="AK478" s="115"/>
      <c r="AL478" s="98"/>
    </row>
    <row r="479" spans="35:38" s="75" customFormat="1" x14ac:dyDescent="0.2">
      <c r="AI479" s="96"/>
      <c r="AJ479" s="98"/>
      <c r="AK479" s="115"/>
      <c r="AL479" s="98"/>
    </row>
    <row r="480" spans="35:38" s="75" customFormat="1" x14ac:dyDescent="0.2">
      <c r="AI480" s="96"/>
      <c r="AJ480" s="98"/>
      <c r="AK480" s="115"/>
      <c r="AL480" s="98"/>
    </row>
    <row r="481" spans="35:38" s="75" customFormat="1" x14ac:dyDescent="0.2">
      <c r="AI481" s="96"/>
      <c r="AJ481" s="98"/>
      <c r="AK481" s="115"/>
      <c r="AL481" s="98"/>
    </row>
    <row r="482" spans="35:38" s="75" customFormat="1" x14ac:dyDescent="0.2">
      <c r="AI482" s="96"/>
      <c r="AJ482" s="98"/>
      <c r="AK482" s="115"/>
      <c r="AL482" s="98"/>
    </row>
    <row r="483" spans="35:38" s="75" customFormat="1" x14ac:dyDescent="0.2">
      <c r="AI483" s="96"/>
      <c r="AJ483" s="98"/>
      <c r="AK483" s="115"/>
      <c r="AL483" s="98"/>
    </row>
    <row r="484" spans="35:38" s="75" customFormat="1" x14ac:dyDescent="0.2">
      <c r="AI484" s="96"/>
      <c r="AJ484" s="98"/>
      <c r="AK484" s="115"/>
      <c r="AL484" s="98"/>
    </row>
    <row r="485" spans="35:38" s="75" customFormat="1" x14ac:dyDescent="0.2">
      <c r="AI485" s="96"/>
      <c r="AJ485" s="98"/>
      <c r="AK485" s="115"/>
      <c r="AL485" s="98"/>
    </row>
    <row r="486" spans="35:38" s="75" customFormat="1" x14ac:dyDescent="0.2">
      <c r="AI486" s="96"/>
      <c r="AJ486" s="98"/>
      <c r="AK486" s="115"/>
      <c r="AL486" s="98"/>
    </row>
    <row r="487" spans="35:38" s="75" customFormat="1" x14ac:dyDescent="0.2">
      <c r="AI487" s="96"/>
      <c r="AJ487" s="98"/>
      <c r="AK487" s="115"/>
      <c r="AL487" s="98"/>
    </row>
    <row r="488" spans="35:38" s="75" customFormat="1" x14ac:dyDescent="0.2">
      <c r="AI488" s="96"/>
      <c r="AJ488" s="98"/>
      <c r="AK488" s="115"/>
      <c r="AL488" s="98"/>
    </row>
    <row r="489" spans="35:38" s="75" customFormat="1" x14ac:dyDescent="0.2">
      <c r="AI489" s="96"/>
      <c r="AJ489" s="98"/>
      <c r="AK489" s="115"/>
      <c r="AL489" s="98"/>
    </row>
    <row r="490" spans="35:38" s="75" customFormat="1" x14ac:dyDescent="0.2">
      <c r="AI490" s="96"/>
      <c r="AJ490" s="98"/>
      <c r="AK490" s="115"/>
      <c r="AL490" s="98"/>
    </row>
    <row r="491" spans="35:38" s="75" customFormat="1" x14ac:dyDescent="0.2">
      <c r="AI491" s="96"/>
      <c r="AJ491" s="98"/>
      <c r="AK491" s="115"/>
      <c r="AL491" s="98"/>
    </row>
    <row r="492" spans="35:38" s="75" customFormat="1" x14ac:dyDescent="0.2">
      <c r="AI492" s="96"/>
      <c r="AJ492" s="98"/>
      <c r="AK492" s="115"/>
      <c r="AL492" s="98"/>
    </row>
    <row r="493" spans="35:38" s="75" customFormat="1" x14ac:dyDescent="0.2">
      <c r="AI493" s="96"/>
      <c r="AJ493" s="98"/>
      <c r="AK493" s="115"/>
      <c r="AL493" s="98"/>
    </row>
    <row r="494" spans="35:38" s="75" customFormat="1" x14ac:dyDescent="0.2">
      <c r="AI494" s="96"/>
      <c r="AJ494" s="98"/>
      <c r="AK494" s="115"/>
      <c r="AL494" s="98"/>
    </row>
    <row r="495" spans="35:38" s="75" customFormat="1" x14ac:dyDescent="0.2">
      <c r="AI495" s="96"/>
      <c r="AJ495" s="98"/>
      <c r="AK495" s="115"/>
      <c r="AL495" s="98"/>
    </row>
    <row r="496" spans="35:38" s="75" customFormat="1" x14ac:dyDescent="0.2">
      <c r="AI496" s="96"/>
      <c r="AJ496" s="98"/>
      <c r="AK496" s="115"/>
      <c r="AL496" s="98"/>
    </row>
    <row r="497" spans="35:38" s="75" customFormat="1" x14ac:dyDescent="0.2">
      <c r="AI497" s="96"/>
      <c r="AJ497" s="98"/>
      <c r="AK497" s="115"/>
      <c r="AL497" s="98"/>
    </row>
    <row r="498" spans="35:38" s="75" customFormat="1" x14ac:dyDescent="0.2">
      <c r="AI498" s="96"/>
      <c r="AJ498" s="98"/>
      <c r="AK498" s="115"/>
      <c r="AL498" s="98"/>
    </row>
    <row r="499" spans="35:38" s="75" customFormat="1" x14ac:dyDescent="0.2">
      <c r="AI499" s="96"/>
      <c r="AJ499" s="98"/>
      <c r="AK499" s="115"/>
      <c r="AL499" s="98"/>
    </row>
    <row r="500" spans="35:38" s="75" customFormat="1" x14ac:dyDescent="0.2">
      <c r="AI500" s="96"/>
      <c r="AJ500" s="98"/>
      <c r="AK500" s="115"/>
      <c r="AL500" s="98"/>
    </row>
    <row r="501" spans="35:38" s="75" customFormat="1" x14ac:dyDescent="0.2">
      <c r="AI501" s="96"/>
      <c r="AJ501" s="98"/>
      <c r="AK501" s="115"/>
      <c r="AL501" s="98"/>
    </row>
    <row r="502" spans="35:38" s="75" customFormat="1" x14ac:dyDescent="0.2">
      <c r="AI502" s="96"/>
      <c r="AJ502" s="98"/>
      <c r="AK502" s="115"/>
      <c r="AL502" s="98"/>
    </row>
    <row r="503" spans="35:38" s="75" customFormat="1" x14ac:dyDescent="0.2">
      <c r="AI503" s="96"/>
      <c r="AJ503" s="98"/>
      <c r="AK503" s="115"/>
      <c r="AL503" s="98"/>
    </row>
    <row r="504" spans="35:38" s="75" customFormat="1" x14ac:dyDescent="0.2">
      <c r="AI504" s="96"/>
      <c r="AJ504" s="98"/>
      <c r="AK504" s="115"/>
      <c r="AL504" s="98"/>
    </row>
    <row r="505" spans="35:38" s="75" customFormat="1" x14ac:dyDescent="0.2">
      <c r="AI505" s="96"/>
      <c r="AJ505" s="98"/>
      <c r="AK505" s="115"/>
      <c r="AL505" s="98"/>
    </row>
    <row r="506" spans="35:38" s="75" customFormat="1" x14ac:dyDescent="0.2">
      <c r="AI506" s="96"/>
      <c r="AJ506" s="98"/>
      <c r="AK506" s="115"/>
      <c r="AL506" s="98"/>
    </row>
    <row r="507" spans="35:38" s="75" customFormat="1" x14ac:dyDescent="0.2">
      <c r="AI507" s="96"/>
      <c r="AJ507" s="98"/>
      <c r="AK507" s="115"/>
      <c r="AL507" s="98"/>
    </row>
    <row r="508" spans="35:38" s="75" customFormat="1" x14ac:dyDescent="0.2">
      <c r="AI508" s="96"/>
      <c r="AJ508" s="98"/>
      <c r="AK508" s="115"/>
      <c r="AL508" s="98"/>
    </row>
    <row r="509" spans="35:38" s="75" customFormat="1" x14ac:dyDescent="0.2">
      <c r="AI509" s="96"/>
      <c r="AJ509" s="98"/>
      <c r="AK509" s="115"/>
      <c r="AL509" s="98"/>
    </row>
    <row r="510" spans="35:38" s="75" customFormat="1" x14ac:dyDescent="0.2">
      <c r="AI510" s="96"/>
      <c r="AJ510" s="98"/>
      <c r="AK510" s="115"/>
      <c r="AL510" s="98"/>
    </row>
    <row r="511" spans="35:38" s="75" customFormat="1" x14ac:dyDescent="0.2">
      <c r="AI511" s="96"/>
      <c r="AJ511" s="98"/>
      <c r="AK511" s="115"/>
      <c r="AL511" s="98"/>
    </row>
    <row r="512" spans="35:38" s="75" customFormat="1" x14ac:dyDescent="0.2">
      <c r="AI512" s="96"/>
      <c r="AJ512" s="98"/>
      <c r="AK512" s="115"/>
      <c r="AL512" s="98"/>
    </row>
    <row r="513" spans="35:38" s="75" customFormat="1" x14ac:dyDescent="0.2">
      <c r="AI513" s="96"/>
      <c r="AJ513" s="98"/>
      <c r="AK513" s="115"/>
      <c r="AL513" s="98"/>
    </row>
    <row r="514" spans="35:38" s="75" customFormat="1" x14ac:dyDescent="0.2">
      <c r="AI514" s="96"/>
      <c r="AJ514" s="98"/>
      <c r="AK514" s="115"/>
      <c r="AL514" s="98"/>
    </row>
    <row r="515" spans="35:38" s="75" customFormat="1" x14ac:dyDescent="0.2">
      <c r="AI515" s="96"/>
      <c r="AJ515" s="98"/>
      <c r="AK515" s="115"/>
      <c r="AL515" s="98"/>
    </row>
    <row r="516" spans="35:38" s="75" customFormat="1" x14ac:dyDescent="0.2">
      <c r="AI516" s="96"/>
      <c r="AJ516" s="98"/>
      <c r="AK516" s="115"/>
      <c r="AL516" s="98"/>
    </row>
    <row r="517" spans="35:38" s="75" customFormat="1" x14ac:dyDescent="0.2">
      <c r="AI517" s="96"/>
      <c r="AJ517" s="98"/>
      <c r="AK517" s="115"/>
      <c r="AL517" s="98"/>
    </row>
    <row r="518" spans="35:38" s="75" customFormat="1" x14ac:dyDescent="0.2">
      <c r="AI518" s="96"/>
      <c r="AJ518" s="98"/>
      <c r="AK518" s="115"/>
      <c r="AL518" s="98"/>
    </row>
    <row r="519" spans="35:38" s="75" customFormat="1" x14ac:dyDescent="0.2">
      <c r="AI519" s="96"/>
      <c r="AJ519" s="98"/>
      <c r="AK519" s="115"/>
      <c r="AL519" s="98"/>
    </row>
    <row r="520" spans="35:38" s="75" customFormat="1" x14ac:dyDescent="0.2">
      <c r="AI520" s="96"/>
      <c r="AJ520" s="98"/>
      <c r="AK520" s="115"/>
      <c r="AL520" s="98"/>
    </row>
    <row r="521" spans="35:38" s="75" customFormat="1" x14ac:dyDescent="0.2">
      <c r="AI521" s="96"/>
      <c r="AJ521" s="98"/>
      <c r="AK521" s="115"/>
      <c r="AL521" s="98"/>
    </row>
    <row r="522" spans="35:38" s="75" customFormat="1" x14ac:dyDescent="0.2">
      <c r="AI522" s="96"/>
      <c r="AJ522" s="98"/>
      <c r="AK522" s="115"/>
      <c r="AL522" s="98"/>
    </row>
    <row r="523" spans="35:38" s="75" customFormat="1" x14ac:dyDescent="0.2">
      <c r="AI523" s="96"/>
      <c r="AJ523" s="98"/>
      <c r="AK523" s="115"/>
      <c r="AL523" s="98"/>
    </row>
    <row r="524" spans="35:38" s="75" customFormat="1" x14ac:dyDescent="0.2">
      <c r="AI524" s="96"/>
      <c r="AJ524" s="98"/>
      <c r="AK524" s="115"/>
      <c r="AL524" s="98"/>
    </row>
    <row r="525" spans="35:38" s="75" customFormat="1" x14ac:dyDescent="0.2">
      <c r="AI525" s="96"/>
      <c r="AJ525" s="98"/>
      <c r="AK525" s="115"/>
      <c r="AL525" s="98"/>
    </row>
    <row r="526" spans="35:38" s="75" customFormat="1" x14ac:dyDescent="0.2">
      <c r="AI526" s="96"/>
      <c r="AJ526" s="98"/>
      <c r="AK526" s="115"/>
      <c r="AL526" s="98"/>
    </row>
    <row r="527" spans="35:38" s="75" customFormat="1" x14ac:dyDescent="0.2">
      <c r="AI527" s="96"/>
      <c r="AJ527" s="98"/>
      <c r="AK527" s="115"/>
      <c r="AL527" s="98"/>
    </row>
    <row r="528" spans="35:38" s="75" customFormat="1" x14ac:dyDescent="0.2">
      <c r="AI528" s="96"/>
      <c r="AJ528" s="98"/>
      <c r="AK528" s="115"/>
      <c r="AL528" s="98"/>
    </row>
    <row r="529" spans="35:38" s="75" customFormat="1" x14ac:dyDescent="0.2">
      <c r="AI529" s="96"/>
      <c r="AJ529" s="98"/>
      <c r="AK529" s="115"/>
      <c r="AL529" s="98"/>
    </row>
    <row r="530" spans="35:38" s="75" customFormat="1" x14ac:dyDescent="0.2">
      <c r="AI530" s="96"/>
      <c r="AJ530" s="98"/>
      <c r="AK530" s="115"/>
      <c r="AL530" s="98"/>
    </row>
    <row r="531" spans="35:38" s="75" customFormat="1" x14ac:dyDescent="0.2">
      <c r="AI531" s="96"/>
      <c r="AJ531" s="98"/>
      <c r="AK531" s="115"/>
      <c r="AL531" s="98"/>
    </row>
    <row r="532" spans="35:38" s="75" customFormat="1" x14ac:dyDescent="0.2">
      <c r="AI532" s="96"/>
      <c r="AJ532" s="98"/>
      <c r="AK532" s="115"/>
      <c r="AL532" s="98"/>
    </row>
    <row r="533" spans="35:38" s="75" customFormat="1" x14ac:dyDescent="0.2">
      <c r="AI533" s="96"/>
      <c r="AJ533" s="98"/>
      <c r="AK533" s="115"/>
      <c r="AL533" s="98"/>
    </row>
    <row r="534" spans="35:38" s="75" customFormat="1" x14ac:dyDescent="0.2">
      <c r="AI534" s="96"/>
      <c r="AJ534" s="98"/>
      <c r="AK534" s="115"/>
      <c r="AL534" s="98"/>
    </row>
    <row r="535" spans="35:38" s="75" customFormat="1" x14ac:dyDescent="0.2">
      <c r="AI535" s="96"/>
      <c r="AJ535" s="98"/>
      <c r="AK535" s="115"/>
      <c r="AL535" s="98"/>
    </row>
    <row r="536" spans="35:38" s="75" customFormat="1" x14ac:dyDescent="0.2">
      <c r="AI536" s="96"/>
      <c r="AJ536" s="98"/>
      <c r="AK536" s="115"/>
      <c r="AL536" s="98"/>
    </row>
    <row r="537" spans="35:38" s="75" customFormat="1" x14ac:dyDescent="0.2">
      <c r="AI537" s="96"/>
      <c r="AJ537" s="98"/>
      <c r="AK537" s="115"/>
      <c r="AL537" s="98"/>
    </row>
    <row r="538" spans="35:38" s="75" customFormat="1" x14ac:dyDescent="0.2">
      <c r="AI538" s="96"/>
      <c r="AJ538" s="98"/>
      <c r="AK538" s="115"/>
      <c r="AL538" s="98"/>
    </row>
    <row r="539" spans="35:38" s="75" customFormat="1" x14ac:dyDescent="0.2">
      <c r="AI539" s="96"/>
      <c r="AJ539" s="98"/>
      <c r="AK539" s="115"/>
      <c r="AL539" s="98"/>
    </row>
    <row r="540" spans="35:38" s="75" customFormat="1" x14ac:dyDescent="0.2">
      <c r="AI540" s="96"/>
      <c r="AJ540" s="98"/>
      <c r="AK540" s="115"/>
      <c r="AL540" s="98"/>
    </row>
    <row r="541" spans="35:38" s="75" customFormat="1" x14ac:dyDescent="0.2">
      <c r="AI541" s="96"/>
      <c r="AJ541" s="98"/>
      <c r="AK541" s="115"/>
      <c r="AL541" s="98"/>
    </row>
    <row r="542" spans="35:38" s="75" customFormat="1" x14ac:dyDescent="0.2">
      <c r="AI542" s="96"/>
      <c r="AJ542" s="98"/>
      <c r="AK542" s="115"/>
      <c r="AL542" s="98"/>
    </row>
    <row r="543" spans="35:38" s="75" customFormat="1" x14ac:dyDescent="0.2">
      <c r="AI543" s="96"/>
      <c r="AJ543" s="98"/>
      <c r="AK543" s="115"/>
      <c r="AL543" s="98"/>
    </row>
    <row r="544" spans="35:38" s="75" customFormat="1" x14ac:dyDescent="0.2">
      <c r="AI544" s="96"/>
      <c r="AJ544" s="98"/>
      <c r="AK544" s="115"/>
      <c r="AL544" s="98"/>
    </row>
    <row r="545" spans="35:38" s="75" customFormat="1" x14ac:dyDescent="0.2">
      <c r="AI545" s="96"/>
      <c r="AJ545" s="98"/>
      <c r="AK545" s="115"/>
      <c r="AL545" s="98"/>
    </row>
    <row r="546" spans="35:38" s="75" customFormat="1" x14ac:dyDescent="0.2">
      <c r="AI546" s="96"/>
      <c r="AJ546" s="98"/>
      <c r="AK546" s="115"/>
      <c r="AL546" s="98"/>
    </row>
    <row r="547" spans="35:38" s="75" customFormat="1" x14ac:dyDescent="0.2">
      <c r="AI547" s="96"/>
      <c r="AJ547" s="98"/>
      <c r="AK547" s="115"/>
      <c r="AL547" s="98"/>
    </row>
    <row r="548" spans="35:38" s="75" customFormat="1" x14ac:dyDescent="0.2">
      <c r="AI548" s="96"/>
      <c r="AJ548" s="98"/>
      <c r="AK548" s="115"/>
      <c r="AL548" s="98"/>
    </row>
    <row r="549" spans="35:38" s="75" customFormat="1" x14ac:dyDescent="0.2">
      <c r="AI549" s="96"/>
      <c r="AJ549" s="98"/>
      <c r="AK549" s="115"/>
      <c r="AL549" s="98"/>
    </row>
    <row r="550" spans="35:38" s="75" customFormat="1" x14ac:dyDescent="0.2">
      <c r="AI550" s="96"/>
      <c r="AJ550" s="98"/>
      <c r="AK550" s="115"/>
      <c r="AL550" s="98"/>
    </row>
    <row r="551" spans="35:38" s="75" customFormat="1" x14ac:dyDescent="0.2">
      <c r="AI551" s="96"/>
      <c r="AJ551" s="98"/>
      <c r="AK551" s="115"/>
      <c r="AL551" s="98"/>
    </row>
    <row r="552" spans="35:38" s="75" customFormat="1" x14ac:dyDescent="0.2">
      <c r="AI552" s="96"/>
      <c r="AJ552" s="98"/>
      <c r="AK552" s="115"/>
      <c r="AL552" s="98"/>
    </row>
    <row r="553" spans="35:38" s="75" customFormat="1" x14ac:dyDescent="0.2">
      <c r="AI553" s="96"/>
      <c r="AJ553" s="98"/>
      <c r="AK553" s="115"/>
      <c r="AL553" s="98"/>
    </row>
    <row r="554" spans="35:38" s="75" customFormat="1" x14ac:dyDescent="0.2">
      <c r="AI554" s="96"/>
      <c r="AJ554" s="98"/>
      <c r="AK554" s="115"/>
      <c r="AL554" s="98"/>
    </row>
    <row r="555" spans="35:38" s="75" customFormat="1" x14ac:dyDescent="0.2">
      <c r="AI555" s="96"/>
      <c r="AJ555" s="98"/>
      <c r="AK555" s="115"/>
      <c r="AL555" s="98"/>
    </row>
    <row r="556" spans="35:38" s="75" customFormat="1" x14ac:dyDescent="0.2">
      <c r="AI556" s="96"/>
      <c r="AJ556" s="98"/>
      <c r="AK556" s="115"/>
      <c r="AL556" s="98"/>
    </row>
    <row r="557" spans="35:38" s="75" customFormat="1" x14ac:dyDescent="0.2">
      <c r="AI557" s="96"/>
      <c r="AJ557" s="98"/>
      <c r="AK557" s="115"/>
      <c r="AL557" s="98"/>
    </row>
    <row r="558" spans="35:38" s="75" customFormat="1" x14ac:dyDescent="0.2">
      <c r="AI558" s="96"/>
      <c r="AJ558" s="98"/>
      <c r="AK558" s="115"/>
      <c r="AL558" s="98"/>
    </row>
    <row r="559" spans="35:38" s="75" customFormat="1" x14ac:dyDescent="0.2">
      <c r="AI559" s="96"/>
      <c r="AJ559" s="98"/>
      <c r="AK559" s="115"/>
      <c r="AL559" s="98"/>
    </row>
    <row r="560" spans="35:38" s="75" customFormat="1" x14ac:dyDescent="0.2">
      <c r="AI560" s="96"/>
      <c r="AJ560" s="98"/>
      <c r="AK560" s="115"/>
      <c r="AL560" s="98"/>
    </row>
    <row r="561" spans="35:38" s="75" customFormat="1" x14ac:dyDescent="0.2">
      <c r="AI561" s="96"/>
      <c r="AJ561" s="98"/>
      <c r="AK561" s="115"/>
      <c r="AL561" s="98"/>
    </row>
    <row r="562" spans="35:38" s="75" customFormat="1" x14ac:dyDescent="0.2">
      <c r="AI562" s="96"/>
      <c r="AJ562" s="98"/>
      <c r="AK562" s="115"/>
      <c r="AL562" s="98"/>
    </row>
    <row r="563" spans="35:38" s="75" customFormat="1" x14ac:dyDescent="0.2">
      <c r="AI563" s="96"/>
      <c r="AJ563" s="98"/>
      <c r="AK563" s="115"/>
      <c r="AL563" s="98"/>
    </row>
    <row r="564" spans="35:38" s="75" customFormat="1" x14ac:dyDescent="0.2">
      <c r="AI564" s="96"/>
      <c r="AJ564" s="98"/>
      <c r="AK564" s="115"/>
      <c r="AL564" s="98"/>
    </row>
    <row r="565" spans="35:38" s="75" customFormat="1" x14ac:dyDescent="0.2">
      <c r="AI565" s="96"/>
      <c r="AJ565" s="98"/>
      <c r="AK565" s="115"/>
      <c r="AL565" s="98"/>
    </row>
    <row r="566" spans="35:38" s="75" customFormat="1" x14ac:dyDescent="0.2">
      <c r="AI566" s="96"/>
      <c r="AJ566" s="98"/>
      <c r="AK566" s="115"/>
      <c r="AL566" s="98"/>
    </row>
    <row r="567" spans="35:38" s="75" customFormat="1" x14ac:dyDescent="0.2">
      <c r="AI567" s="96"/>
      <c r="AJ567" s="98"/>
      <c r="AK567" s="115"/>
      <c r="AL567" s="98"/>
    </row>
    <row r="568" spans="35:38" s="75" customFormat="1" x14ac:dyDescent="0.2">
      <c r="AI568" s="96"/>
      <c r="AJ568" s="98"/>
      <c r="AK568" s="115"/>
      <c r="AL568" s="98"/>
    </row>
    <row r="569" spans="35:38" s="75" customFormat="1" x14ac:dyDescent="0.2">
      <c r="AI569" s="96"/>
      <c r="AJ569" s="98"/>
      <c r="AK569" s="115"/>
      <c r="AL569" s="98"/>
    </row>
    <row r="570" spans="35:38" s="75" customFormat="1" x14ac:dyDescent="0.2">
      <c r="AI570" s="96"/>
      <c r="AJ570" s="98"/>
      <c r="AK570" s="115"/>
      <c r="AL570" s="98"/>
    </row>
    <row r="571" spans="35:38" s="75" customFormat="1" x14ac:dyDescent="0.2">
      <c r="AI571" s="96"/>
      <c r="AJ571" s="98"/>
      <c r="AK571" s="115"/>
      <c r="AL571" s="98"/>
    </row>
    <row r="572" spans="35:38" s="75" customFormat="1" x14ac:dyDescent="0.2">
      <c r="AI572" s="96"/>
      <c r="AJ572" s="98"/>
      <c r="AK572" s="115"/>
      <c r="AL572" s="98"/>
    </row>
    <row r="573" spans="35:38" s="75" customFormat="1" x14ac:dyDescent="0.2">
      <c r="AI573" s="96"/>
      <c r="AJ573" s="98"/>
      <c r="AK573" s="115"/>
      <c r="AL573" s="98"/>
    </row>
    <row r="574" spans="35:38" s="75" customFormat="1" x14ac:dyDescent="0.2">
      <c r="AI574" s="96"/>
      <c r="AJ574" s="98"/>
      <c r="AK574" s="115"/>
      <c r="AL574" s="98"/>
    </row>
    <row r="575" spans="35:38" s="75" customFormat="1" x14ac:dyDescent="0.2">
      <c r="AI575" s="96"/>
      <c r="AJ575" s="98"/>
      <c r="AK575" s="115"/>
      <c r="AL575" s="98"/>
    </row>
    <row r="576" spans="35:38" s="75" customFormat="1" x14ac:dyDescent="0.2">
      <c r="AI576" s="96"/>
      <c r="AJ576" s="98"/>
      <c r="AK576" s="115"/>
      <c r="AL576" s="98"/>
    </row>
    <row r="577" spans="35:38" s="75" customFormat="1" x14ac:dyDescent="0.2">
      <c r="AI577" s="96"/>
      <c r="AJ577" s="98"/>
      <c r="AK577" s="115"/>
      <c r="AL577" s="98"/>
    </row>
    <row r="578" spans="35:38" s="75" customFormat="1" x14ac:dyDescent="0.2">
      <c r="AI578" s="96"/>
      <c r="AJ578" s="98"/>
      <c r="AK578" s="115"/>
      <c r="AL578" s="98"/>
    </row>
    <row r="579" spans="35:38" s="75" customFormat="1" x14ac:dyDescent="0.2">
      <c r="AI579" s="96"/>
      <c r="AJ579" s="98"/>
      <c r="AK579" s="115"/>
      <c r="AL579" s="98"/>
    </row>
    <row r="580" spans="35:38" s="75" customFormat="1" x14ac:dyDescent="0.2">
      <c r="AI580" s="96"/>
      <c r="AJ580" s="98"/>
      <c r="AK580" s="115"/>
      <c r="AL580" s="98"/>
    </row>
    <row r="581" spans="35:38" s="75" customFormat="1" x14ac:dyDescent="0.2">
      <c r="AI581" s="96"/>
      <c r="AJ581" s="98"/>
      <c r="AK581" s="115"/>
      <c r="AL581" s="98"/>
    </row>
    <row r="582" spans="35:38" s="75" customFormat="1" x14ac:dyDescent="0.2">
      <c r="AI582" s="96"/>
      <c r="AJ582" s="98"/>
      <c r="AK582" s="115"/>
      <c r="AL582" s="98"/>
    </row>
    <row r="583" spans="35:38" s="75" customFormat="1" x14ac:dyDescent="0.2">
      <c r="AI583" s="96"/>
      <c r="AJ583" s="98"/>
      <c r="AK583" s="115"/>
      <c r="AL583" s="98"/>
    </row>
    <row r="584" spans="35:38" s="75" customFormat="1" x14ac:dyDescent="0.2">
      <c r="AI584" s="96"/>
      <c r="AJ584" s="98"/>
      <c r="AK584" s="115"/>
      <c r="AL584" s="98"/>
    </row>
    <row r="585" spans="35:38" s="75" customFormat="1" x14ac:dyDescent="0.2">
      <c r="AI585" s="96"/>
      <c r="AJ585" s="98"/>
      <c r="AK585" s="115"/>
      <c r="AL585" s="98"/>
    </row>
    <row r="586" spans="35:38" s="75" customFormat="1" x14ac:dyDescent="0.2">
      <c r="AI586" s="96"/>
      <c r="AJ586" s="98"/>
      <c r="AK586" s="115"/>
      <c r="AL586" s="98"/>
    </row>
    <row r="587" spans="35:38" s="75" customFormat="1" x14ac:dyDescent="0.2">
      <c r="AI587" s="96"/>
      <c r="AJ587" s="98"/>
      <c r="AK587" s="115"/>
      <c r="AL587" s="98"/>
    </row>
    <row r="588" spans="35:38" s="75" customFormat="1" x14ac:dyDescent="0.2">
      <c r="AI588" s="96"/>
      <c r="AJ588" s="98"/>
      <c r="AK588" s="115"/>
      <c r="AL588" s="98"/>
    </row>
    <row r="589" spans="35:38" s="75" customFormat="1" x14ac:dyDescent="0.2">
      <c r="AI589" s="96"/>
      <c r="AJ589" s="98"/>
      <c r="AK589" s="115"/>
      <c r="AL589" s="98"/>
    </row>
    <row r="590" spans="35:38" s="75" customFormat="1" x14ac:dyDescent="0.2">
      <c r="AI590" s="96"/>
      <c r="AJ590" s="98"/>
      <c r="AK590" s="115"/>
      <c r="AL590" s="98"/>
    </row>
    <row r="591" spans="35:38" s="75" customFormat="1" x14ac:dyDescent="0.2">
      <c r="AI591" s="96"/>
      <c r="AJ591" s="98"/>
      <c r="AK591" s="115"/>
      <c r="AL591" s="98"/>
    </row>
    <row r="592" spans="35:38" s="75" customFormat="1" x14ac:dyDescent="0.2">
      <c r="AI592" s="96"/>
      <c r="AJ592" s="98"/>
      <c r="AK592" s="115"/>
      <c r="AL592" s="98"/>
    </row>
    <row r="593" spans="35:38" s="75" customFormat="1" x14ac:dyDescent="0.2">
      <c r="AI593" s="96"/>
      <c r="AJ593" s="98"/>
      <c r="AK593" s="115"/>
      <c r="AL593" s="98"/>
    </row>
    <row r="594" spans="35:38" s="75" customFormat="1" x14ac:dyDescent="0.2">
      <c r="AI594" s="96"/>
      <c r="AJ594" s="98"/>
      <c r="AK594" s="115"/>
      <c r="AL594" s="98"/>
    </row>
    <row r="595" spans="35:38" s="75" customFormat="1" x14ac:dyDescent="0.2">
      <c r="AI595" s="96"/>
      <c r="AJ595" s="98"/>
      <c r="AK595" s="115"/>
      <c r="AL595" s="98"/>
    </row>
    <row r="596" spans="35:38" s="75" customFormat="1" x14ac:dyDescent="0.2">
      <c r="AI596" s="96"/>
      <c r="AJ596" s="98"/>
      <c r="AK596" s="115"/>
      <c r="AL596" s="98"/>
    </row>
    <row r="597" spans="35:38" s="75" customFormat="1" x14ac:dyDescent="0.2">
      <c r="AI597" s="96"/>
      <c r="AJ597" s="98"/>
      <c r="AK597" s="115"/>
      <c r="AL597" s="98"/>
    </row>
    <row r="598" spans="35:38" s="75" customFormat="1" x14ac:dyDescent="0.2">
      <c r="AI598" s="96"/>
      <c r="AJ598" s="98"/>
      <c r="AK598" s="115"/>
      <c r="AL598" s="98"/>
    </row>
    <row r="599" spans="35:38" s="75" customFormat="1" x14ac:dyDescent="0.2">
      <c r="AI599" s="96"/>
      <c r="AJ599" s="98"/>
      <c r="AK599" s="115"/>
      <c r="AL599" s="98"/>
    </row>
    <row r="600" spans="35:38" s="75" customFormat="1" x14ac:dyDescent="0.2">
      <c r="AI600" s="96"/>
      <c r="AJ600" s="98"/>
      <c r="AK600" s="115"/>
      <c r="AL600" s="98"/>
    </row>
    <row r="601" spans="35:38" s="75" customFormat="1" x14ac:dyDescent="0.2">
      <c r="AI601" s="96"/>
      <c r="AJ601" s="98"/>
      <c r="AK601" s="115"/>
      <c r="AL601" s="98"/>
    </row>
    <row r="602" spans="35:38" s="75" customFormat="1" x14ac:dyDescent="0.2">
      <c r="AI602" s="96"/>
      <c r="AJ602" s="98"/>
      <c r="AK602" s="115"/>
      <c r="AL602" s="98"/>
    </row>
    <row r="603" spans="35:38" s="75" customFormat="1" x14ac:dyDescent="0.2">
      <c r="AI603" s="96"/>
      <c r="AJ603" s="98"/>
      <c r="AK603" s="115"/>
      <c r="AL603" s="98"/>
    </row>
    <row r="604" spans="35:38" s="75" customFormat="1" x14ac:dyDescent="0.2">
      <c r="AI604" s="96"/>
      <c r="AJ604" s="98"/>
      <c r="AK604" s="115"/>
      <c r="AL604" s="98"/>
    </row>
    <row r="605" spans="35:38" s="75" customFormat="1" x14ac:dyDescent="0.2">
      <c r="AI605" s="96"/>
      <c r="AJ605" s="98"/>
      <c r="AK605" s="115"/>
      <c r="AL605" s="98"/>
    </row>
    <row r="606" spans="35:38" s="75" customFormat="1" x14ac:dyDescent="0.2">
      <c r="AI606" s="96"/>
      <c r="AJ606" s="98"/>
      <c r="AK606" s="115"/>
      <c r="AL606" s="98"/>
    </row>
    <row r="607" spans="35:38" s="75" customFormat="1" x14ac:dyDescent="0.2">
      <c r="AI607" s="96"/>
      <c r="AJ607" s="98"/>
      <c r="AK607" s="115"/>
      <c r="AL607" s="98"/>
    </row>
    <row r="608" spans="35:38" s="75" customFormat="1" x14ac:dyDescent="0.2">
      <c r="AI608" s="96"/>
      <c r="AJ608" s="98"/>
      <c r="AK608" s="115"/>
      <c r="AL608" s="98"/>
    </row>
    <row r="609" spans="35:38" s="75" customFormat="1" x14ac:dyDescent="0.2">
      <c r="AI609" s="96"/>
      <c r="AJ609" s="98"/>
      <c r="AK609" s="115"/>
      <c r="AL609" s="98"/>
    </row>
    <row r="610" spans="35:38" s="75" customFormat="1" x14ac:dyDescent="0.2">
      <c r="AI610" s="96"/>
      <c r="AJ610" s="98"/>
      <c r="AK610" s="115"/>
      <c r="AL610" s="98"/>
    </row>
    <row r="611" spans="35:38" s="75" customFormat="1" x14ac:dyDescent="0.2">
      <c r="AI611" s="96"/>
      <c r="AJ611" s="98"/>
      <c r="AK611" s="115"/>
      <c r="AL611" s="98"/>
    </row>
    <row r="612" spans="35:38" s="75" customFormat="1" x14ac:dyDescent="0.2">
      <c r="AI612" s="96"/>
      <c r="AJ612" s="98"/>
      <c r="AK612" s="115"/>
      <c r="AL612" s="98"/>
    </row>
    <row r="613" spans="35:38" s="75" customFormat="1" x14ac:dyDescent="0.2">
      <c r="AI613" s="96"/>
      <c r="AJ613" s="98"/>
      <c r="AK613" s="115"/>
      <c r="AL613" s="98"/>
    </row>
    <row r="614" spans="35:38" s="75" customFormat="1" x14ac:dyDescent="0.2">
      <c r="AI614" s="96"/>
      <c r="AJ614" s="98"/>
      <c r="AK614" s="115"/>
      <c r="AL614" s="98"/>
    </row>
    <row r="615" spans="35:38" s="75" customFormat="1" x14ac:dyDescent="0.2">
      <c r="AI615" s="96"/>
      <c r="AJ615" s="98"/>
      <c r="AK615" s="115"/>
      <c r="AL615" s="98"/>
    </row>
    <row r="616" spans="35:38" s="75" customFormat="1" x14ac:dyDescent="0.2">
      <c r="AI616" s="96"/>
      <c r="AJ616" s="98"/>
      <c r="AK616" s="115"/>
      <c r="AL616" s="98"/>
    </row>
    <row r="617" spans="35:38" s="75" customFormat="1" x14ac:dyDescent="0.2">
      <c r="AI617" s="96"/>
      <c r="AJ617" s="98"/>
      <c r="AK617" s="115"/>
      <c r="AL617" s="98"/>
    </row>
    <row r="618" spans="35:38" s="75" customFormat="1" x14ac:dyDescent="0.2">
      <c r="AI618" s="96"/>
      <c r="AJ618" s="98"/>
      <c r="AK618" s="115"/>
      <c r="AL618" s="98"/>
    </row>
    <row r="619" spans="35:38" s="75" customFormat="1" x14ac:dyDescent="0.2">
      <c r="AI619" s="96"/>
      <c r="AJ619" s="98"/>
      <c r="AK619" s="115"/>
      <c r="AL619" s="98"/>
    </row>
    <row r="620" spans="35:38" s="75" customFormat="1" x14ac:dyDescent="0.2">
      <c r="AI620" s="96"/>
      <c r="AJ620" s="98"/>
      <c r="AK620" s="115"/>
      <c r="AL620" s="98"/>
    </row>
    <row r="621" spans="35:38" s="75" customFormat="1" x14ac:dyDescent="0.2">
      <c r="AI621" s="96"/>
      <c r="AJ621" s="98"/>
      <c r="AK621" s="115"/>
      <c r="AL621" s="98"/>
    </row>
    <row r="622" spans="35:38" s="75" customFormat="1" x14ac:dyDescent="0.2">
      <c r="AI622" s="96"/>
      <c r="AJ622" s="98"/>
      <c r="AK622" s="115"/>
      <c r="AL622" s="98"/>
    </row>
    <row r="623" spans="35:38" s="75" customFormat="1" x14ac:dyDescent="0.2">
      <c r="AI623" s="96"/>
      <c r="AJ623" s="98"/>
      <c r="AK623" s="115"/>
      <c r="AL623" s="98"/>
    </row>
    <row r="624" spans="35:38" s="75" customFormat="1" x14ac:dyDescent="0.2">
      <c r="AI624" s="96"/>
      <c r="AJ624" s="98"/>
      <c r="AK624" s="115"/>
      <c r="AL624" s="98"/>
    </row>
    <row r="625" spans="35:38" s="75" customFormat="1" x14ac:dyDescent="0.2">
      <c r="AI625" s="96"/>
      <c r="AJ625" s="98"/>
      <c r="AK625" s="115"/>
      <c r="AL625" s="98"/>
    </row>
    <row r="626" spans="35:38" s="75" customFormat="1" x14ac:dyDescent="0.2">
      <c r="AI626" s="96"/>
      <c r="AJ626" s="98"/>
      <c r="AK626" s="115"/>
      <c r="AL626" s="98"/>
    </row>
    <row r="627" spans="35:38" s="75" customFormat="1" x14ac:dyDescent="0.2">
      <c r="AI627" s="96"/>
      <c r="AJ627" s="98"/>
      <c r="AK627" s="115"/>
      <c r="AL627" s="98"/>
    </row>
    <row r="628" spans="35:38" s="75" customFormat="1" x14ac:dyDescent="0.2">
      <c r="AI628" s="96"/>
      <c r="AJ628" s="98"/>
      <c r="AK628" s="115"/>
      <c r="AL628" s="98"/>
    </row>
    <row r="629" spans="35:38" s="75" customFormat="1" x14ac:dyDescent="0.2">
      <c r="AI629" s="96"/>
      <c r="AJ629" s="98"/>
      <c r="AK629" s="115"/>
      <c r="AL629" s="98"/>
    </row>
    <row r="630" spans="35:38" s="75" customFormat="1" x14ac:dyDescent="0.2">
      <c r="AI630" s="96"/>
      <c r="AJ630" s="98"/>
      <c r="AK630" s="115"/>
      <c r="AL630" s="98"/>
    </row>
    <row r="631" spans="35:38" s="75" customFormat="1" x14ac:dyDescent="0.2">
      <c r="AI631" s="96"/>
      <c r="AJ631" s="98"/>
      <c r="AK631" s="115"/>
      <c r="AL631" s="98"/>
    </row>
    <row r="632" spans="35:38" s="75" customFormat="1" x14ac:dyDescent="0.2">
      <c r="AI632" s="96"/>
      <c r="AJ632" s="98"/>
      <c r="AK632" s="115"/>
      <c r="AL632" s="98"/>
    </row>
    <row r="633" spans="35:38" s="75" customFormat="1" x14ac:dyDescent="0.2">
      <c r="AI633" s="96"/>
      <c r="AJ633" s="98"/>
      <c r="AK633" s="115"/>
      <c r="AL633" s="98"/>
    </row>
    <row r="634" spans="35:38" s="75" customFormat="1" x14ac:dyDescent="0.2">
      <c r="AI634" s="96"/>
      <c r="AJ634" s="98"/>
      <c r="AK634" s="115"/>
      <c r="AL634" s="98"/>
    </row>
    <row r="635" spans="35:38" s="75" customFormat="1" x14ac:dyDescent="0.2">
      <c r="AI635" s="96"/>
      <c r="AJ635" s="98"/>
      <c r="AK635" s="115"/>
      <c r="AL635" s="98"/>
    </row>
    <row r="636" spans="35:38" s="75" customFormat="1" x14ac:dyDescent="0.2">
      <c r="AI636" s="96"/>
      <c r="AJ636" s="98"/>
      <c r="AK636" s="115"/>
      <c r="AL636" s="98"/>
    </row>
    <row r="637" spans="35:38" s="75" customFormat="1" x14ac:dyDescent="0.2">
      <c r="AI637" s="96"/>
      <c r="AJ637" s="98"/>
      <c r="AK637" s="115"/>
      <c r="AL637" s="98"/>
    </row>
    <row r="638" spans="35:38" s="75" customFormat="1" x14ac:dyDescent="0.2">
      <c r="AI638" s="96"/>
      <c r="AJ638" s="98"/>
      <c r="AK638" s="115"/>
      <c r="AL638" s="98"/>
    </row>
    <row r="639" spans="35:38" s="75" customFormat="1" x14ac:dyDescent="0.2">
      <c r="AI639" s="96"/>
      <c r="AJ639" s="98"/>
      <c r="AK639" s="115"/>
      <c r="AL639" s="98"/>
    </row>
    <row r="640" spans="35:38" s="75" customFormat="1" x14ac:dyDescent="0.2">
      <c r="AI640" s="96"/>
      <c r="AJ640" s="98"/>
      <c r="AK640" s="115"/>
      <c r="AL640" s="98"/>
    </row>
    <row r="641" spans="35:38" s="75" customFormat="1" x14ac:dyDescent="0.2">
      <c r="AI641" s="96"/>
      <c r="AJ641" s="98"/>
      <c r="AK641" s="115"/>
      <c r="AL641" s="98"/>
    </row>
    <row r="642" spans="35:38" s="75" customFormat="1" x14ac:dyDescent="0.2">
      <c r="AI642" s="96"/>
      <c r="AJ642" s="98"/>
      <c r="AK642" s="115"/>
      <c r="AL642" s="98"/>
    </row>
    <row r="643" spans="35:38" s="75" customFormat="1" x14ac:dyDescent="0.2">
      <c r="AI643" s="96"/>
      <c r="AJ643" s="98"/>
      <c r="AK643" s="115"/>
      <c r="AL643" s="98"/>
    </row>
    <row r="644" spans="35:38" s="75" customFormat="1" x14ac:dyDescent="0.2">
      <c r="AI644" s="96"/>
      <c r="AJ644" s="98"/>
      <c r="AK644" s="115"/>
      <c r="AL644" s="98"/>
    </row>
    <row r="645" spans="35:38" s="75" customFormat="1" x14ac:dyDescent="0.2">
      <c r="AI645" s="96"/>
      <c r="AJ645" s="98"/>
      <c r="AK645" s="115"/>
      <c r="AL645" s="98"/>
    </row>
    <row r="646" spans="35:38" s="75" customFormat="1" x14ac:dyDescent="0.2">
      <c r="AI646" s="96"/>
      <c r="AJ646" s="98"/>
      <c r="AK646" s="115"/>
      <c r="AL646" s="98"/>
    </row>
    <row r="647" spans="35:38" s="75" customFormat="1" x14ac:dyDescent="0.2">
      <c r="AI647" s="96"/>
      <c r="AJ647" s="98"/>
      <c r="AK647" s="115"/>
      <c r="AL647" s="98"/>
    </row>
    <row r="648" spans="35:38" s="75" customFormat="1" x14ac:dyDescent="0.2">
      <c r="AI648" s="96"/>
      <c r="AJ648" s="98"/>
      <c r="AK648" s="115"/>
      <c r="AL648" s="98"/>
    </row>
    <row r="649" spans="35:38" s="75" customFormat="1" x14ac:dyDescent="0.2">
      <c r="AI649" s="96"/>
      <c r="AJ649" s="98"/>
      <c r="AK649" s="115"/>
      <c r="AL649" s="98"/>
    </row>
    <row r="650" spans="35:38" s="75" customFormat="1" x14ac:dyDescent="0.2">
      <c r="AI650" s="96"/>
      <c r="AJ650" s="98"/>
      <c r="AK650" s="115"/>
      <c r="AL650" s="98"/>
    </row>
    <row r="651" spans="35:38" s="75" customFormat="1" x14ac:dyDescent="0.2">
      <c r="AI651" s="96"/>
      <c r="AJ651" s="98"/>
      <c r="AK651" s="115"/>
      <c r="AL651" s="98"/>
    </row>
    <row r="652" spans="35:38" s="75" customFormat="1" x14ac:dyDescent="0.2">
      <c r="AI652" s="96"/>
      <c r="AJ652" s="98"/>
      <c r="AK652" s="115"/>
      <c r="AL652" s="98"/>
    </row>
    <row r="653" spans="35:38" s="75" customFormat="1" x14ac:dyDescent="0.2">
      <c r="AI653" s="96"/>
      <c r="AJ653" s="98"/>
      <c r="AK653" s="115"/>
      <c r="AL653" s="98"/>
    </row>
    <row r="654" spans="35:38" s="75" customFormat="1" x14ac:dyDescent="0.2">
      <c r="AI654" s="96"/>
      <c r="AJ654" s="98"/>
      <c r="AK654" s="115"/>
      <c r="AL654" s="98"/>
    </row>
    <row r="655" spans="35:38" s="75" customFormat="1" x14ac:dyDescent="0.2">
      <c r="AI655" s="96"/>
      <c r="AJ655" s="98"/>
      <c r="AK655" s="115"/>
      <c r="AL655" s="98"/>
    </row>
    <row r="656" spans="35:38" s="75" customFormat="1" x14ac:dyDescent="0.2">
      <c r="AI656" s="96"/>
      <c r="AJ656" s="98"/>
      <c r="AK656" s="115"/>
      <c r="AL656" s="98"/>
    </row>
    <row r="657" spans="35:38" s="75" customFormat="1" x14ac:dyDescent="0.2">
      <c r="AI657" s="96"/>
      <c r="AJ657" s="98"/>
      <c r="AK657" s="115"/>
      <c r="AL657" s="98"/>
    </row>
    <row r="658" spans="35:38" s="75" customFormat="1" x14ac:dyDescent="0.2">
      <c r="AI658" s="96"/>
      <c r="AJ658" s="98"/>
      <c r="AK658" s="115"/>
      <c r="AL658" s="98"/>
    </row>
    <row r="659" spans="35:38" s="75" customFormat="1" x14ac:dyDescent="0.2">
      <c r="AI659" s="96"/>
      <c r="AJ659" s="98"/>
      <c r="AK659" s="115"/>
      <c r="AL659" s="98"/>
    </row>
    <row r="660" spans="35:38" s="75" customFormat="1" x14ac:dyDescent="0.2">
      <c r="AI660" s="96"/>
      <c r="AJ660" s="98"/>
      <c r="AK660" s="115"/>
      <c r="AL660" s="98"/>
    </row>
    <row r="661" spans="35:38" s="75" customFormat="1" x14ac:dyDescent="0.2">
      <c r="AI661" s="96"/>
      <c r="AJ661" s="98"/>
      <c r="AK661" s="115"/>
      <c r="AL661" s="98"/>
    </row>
    <row r="662" spans="35:38" s="75" customFormat="1" x14ac:dyDescent="0.2">
      <c r="AI662" s="96"/>
      <c r="AJ662" s="98"/>
      <c r="AK662" s="115"/>
      <c r="AL662" s="98"/>
    </row>
    <row r="663" spans="35:38" s="75" customFormat="1" x14ac:dyDescent="0.2">
      <c r="AI663" s="96"/>
      <c r="AJ663" s="98"/>
      <c r="AK663" s="115"/>
      <c r="AL663" s="98"/>
    </row>
    <row r="664" spans="35:38" s="75" customFormat="1" x14ac:dyDescent="0.2">
      <c r="AI664" s="96"/>
      <c r="AJ664" s="98"/>
      <c r="AK664" s="115"/>
      <c r="AL664" s="98"/>
    </row>
    <row r="665" spans="35:38" s="75" customFormat="1" x14ac:dyDescent="0.2">
      <c r="AI665" s="96"/>
      <c r="AJ665" s="98"/>
      <c r="AK665" s="115"/>
      <c r="AL665" s="98"/>
    </row>
    <row r="666" spans="35:38" s="75" customFormat="1" x14ac:dyDescent="0.2">
      <c r="AI666" s="96"/>
      <c r="AJ666" s="98"/>
      <c r="AK666" s="115"/>
      <c r="AL666" s="98"/>
    </row>
    <row r="667" spans="35:38" s="75" customFormat="1" x14ac:dyDescent="0.2">
      <c r="AI667" s="96"/>
      <c r="AJ667" s="98"/>
      <c r="AK667" s="115"/>
      <c r="AL667" s="98"/>
    </row>
    <row r="668" spans="35:38" s="75" customFormat="1" x14ac:dyDescent="0.2">
      <c r="AI668" s="96"/>
      <c r="AJ668" s="98"/>
      <c r="AK668" s="115"/>
      <c r="AL668" s="98"/>
    </row>
    <row r="669" spans="35:38" s="75" customFormat="1" x14ac:dyDescent="0.2">
      <c r="AI669" s="96"/>
      <c r="AJ669" s="98"/>
      <c r="AK669" s="115"/>
      <c r="AL669" s="98"/>
    </row>
    <row r="670" spans="35:38" s="75" customFormat="1" x14ac:dyDescent="0.2">
      <c r="AI670" s="96"/>
      <c r="AJ670" s="98"/>
      <c r="AK670" s="115"/>
      <c r="AL670" s="98"/>
    </row>
    <row r="671" spans="35:38" s="75" customFormat="1" x14ac:dyDescent="0.2">
      <c r="AI671" s="96"/>
      <c r="AJ671" s="98"/>
      <c r="AK671" s="115"/>
      <c r="AL671" s="98"/>
    </row>
    <row r="672" spans="35:38" s="75" customFormat="1" x14ac:dyDescent="0.2">
      <c r="AI672" s="96"/>
      <c r="AJ672" s="98"/>
      <c r="AK672" s="115"/>
      <c r="AL672" s="98"/>
    </row>
    <row r="673" spans="35:38" s="75" customFormat="1" x14ac:dyDescent="0.2">
      <c r="AI673" s="96"/>
      <c r="AJ673" s="98"/>
      <c r="AK673" s="115"/>
      <c r="AL673" s="98"/>
    </row>
    <row r="674" spans="35:38" s="75" customFormat="1" x14ac:dyDescent="0.2">
      <c r="AI674" s="96"/>
      <c r="AJ674" s="98"/>
      <c r="AK674" s="115"/>
      <c r="AL674" s="98"/>
    </row>
    <row r="675" spans="35:38" s="75" customFormat="1" x14ac:dyDescent="0.2">
      <c r="AI675" s="96"/>
      <c r="AJ675" s="98"/>
      <c r="AK675" s="115"/>
      <c r="AL675" s="98"/>
    </row>
    <row r="676" spans="35:38" s="75" customFormat="1" x14ac:dyDescent="0.2">
      <c r="AI676" s="96"/>
      <c r="AJ676" s="98"/>
      <c r="AK676" s="115"/>
      <c r="AL676" s="98"/>
    </row>
    <row r="677" spans="35:38" s="75" customFormat="1" x14ac:dyDescent="0.2">
      <c r="AI677" s="96"/>
      <c r="AJ677" s="98"/>
      <c r="AK677" s="115"/>
      <c r="AL677" s="98"/>
    </row>
    <row r="678" spans="35:38" s="75" customFormat="1" x14ac:dyDescent="0.2">
      <c r="AI678" s="96"/>
      <c r="AJ678" s="98"/>
      <c r="AK678" s="115"/>
      <c r="AL678" s="98"/>
    </row>
    <row r="679" spans="35:38" s="75" customFormat="1" x14ac:dyDescent="0.2">
      <c r="AI679" s="96"/>
      <c r="AJ679" s="98"/>
      <c r="AK679" s="115"/>
      <c r="AL679" s="98"/>
    </row>
    <row r="680" spans="35:38" s="75" customFormat="1" x14ac:dyDescent="0.2">
      <c r="AI680" s="96"/>
      <c r="AJ680" s="98"/>
      <c r="AK680" s="115"/>
      <c r="AL680" s="98"/>
    </row>
    <row r="681" spans="35:38" s="75" customFormat="1" x14ac:dyDescent="0.2">
      <c r="AI681" s="96"/>
      <c r="AJ681" s="98"/>
      <c r="AK681" s="115"/>
      <c r="AL681" s="98"/>
    </row>
    <row r="682" spans="35:38" s="75" customFormat="1" x14ac:dyDescent="0.2">
      <c r="AI682" s="96"/>
      <c r="AJ682" s="98"/>
      <c r="AK682" s="115"/>
      <c r="AL682" s="98"/>
    </row>
    <row r="683" spans="35:38" s="75" customFormat="1" x14ac:dyDescent="0.2">
      <c r="AI683" s="96"/>
      <c r="AJ683" s="98"/>
      <c r="AK683" s="115"/>
      <c r="AL683" s="98"/>
    </row>
    <row r="684" spans="35:38" s="75" customFormat="1" x14ac:dyDescent="0.2">
      <c r="AI684" s="96"/>
      <c r="AJ684" s="98"/>
      <c r="AK684" s="115"/>
      <c r="AL684" s="98"/>
    </row>
    <row r="685" spans="35:38" s="75" customFormat="1" x14ac:dyDescent="0.2">
      <c r="AI685" s="96"/>
      <c r="AJ685" s="98"/>
      <c r="AK685" s="115"/>
      <c r="AL685" s="98"/>
    </row>
    <row r="686" spans="35:38" s="75" customFormat="1" x14ac:dyDescent="0.2">
      <c r="AI686" s="96"/>
      <c r="AJ686" s="98"/>
      <c r="AK686" s="115"/>
      <c r="AL686" s="98"/>
    </row>
    <row r="687" spans="35:38" s="75" customFormat="1" x14ac:dyDescent="0.2">
      <c r="AI687" s="96"/>
      <c r="AJ687" s="98"/>
      <c r="AK687" s="115"/>
      <c r="AL687" s="98"/>
    </row>
    <row r="688" spans="35:38" s="75" customFormat="1" x14ac:dyDescent="0.2">
      <c r="AI688" s="96"/>
      <c r="AJ688" s="98"/>
      <c r="AK688" s="115"/>
      <c r="AL688" s="98"/>
    </row>
    <row r="689" spans="35:38" s="75" customFormat="1" x14ac:dyDescent="0.2">
      <c r="AI689" s="96"/>
      <c r="AJ689" s="98"/>
      <c r="AK689" s="115"/>
      <c r="AL689" s="98"/>
    </row>
    <row r="690" spans="35:38" s="75" customFormat="1" x14ac:dyDescent="0.2">
      <c r="AI690" s="96"/>
      <c r="AJ690" s="98"/>
      <c r="AK690" s="115"/>
      <c r="AL690" s="98"/>
    </row>
    <row r="691" spans="35:38" s="75" customFormat="1" x14ac:dyDescent="0.2">
      <c r="AI691" s="96"/>
      <c r="AJ691" s="98"/>
      <c r="AK691" s="115"/>
      <c r="AL691" s="98"/>
    </row>
    <row r="692" spans="35:38" s="75" customFormat="1" x14ac:dyDescent="0.2">
      <c r="AI692" s="96"/>
      <c r="AJ692" s="98"/>
      <c r="AK692" s="115"/>
      <c r="AL692" s="98"/>
    </row>
    <row r="693" spans="35:38" s="75" customFormat="1" x14ac:dyDescent="0.2">
      <c r="AI693" s="96"/>
      <c r="AJ693" s="98"/>
      <c r="AK693" s="115"/>
      <c r="AL693" s="98"/>
    </row>
    <row r="694" spans="35:38" s="75" customFormat="1" x14ac:dyDescent="0.2">
      <c r="AI694" s="96"/>
      <c r="AJ694" s="98"/>
      <c r="AK694" s="115"/>
      <c r="AL694" s="98"/>
    </row>
    <row r="695" spans="35:38" s="75" customFormat="1" x14ac:dyDescent="0.2">
      <c r="AI695" s="96"/>
      <c r="AJ695" s="98"/>
      <c r="AK695" s="115"/>
      <c r="AL695" s="98"/>
    </row>
    <row r="696" spans="35:38" s="75" customFormat="1" x14ac:dyDescent="0.2">
      <c r="AI696" s="96"/>
      <c r="AJ696" s="98"/>
      <c r="AK696" s="115"/>
      <c r="AL696" s="98"/>
    </row>
    <row r="697" spans="35:38" s="75" customFormat="1" x14ac:dyDescent="0.2">
      <c r="AI697" s="96"/>
      <c r="AJ697" s="98"/>
      <c r="AK697" s="115"/>
      <c r="AL697" s="98"/>
    </row>
    <row r="698" spans="35:38" s="75" customFormat="1" x14ac:dyDescent="0.2">
      <c r="AI698" s="96"/>
      <c r="AJ698" s="98"/>
      <c r="AK698" s="115"/>
      <c r="AL698" s="98"/>
    </row>
    <row r="699" spans="35:38" s="75" customFormat="1" x14ac:dyDescent="0.2">
      <c r="AI699" s="96"/>
      <c r="AJ699" s="98"/>
      <c r="AK699" s="115"/>
      <c r="AL699" s="98"/>
    </row>
    <row r="700" spans="35:38" s="75" customFormat="1" x14ac:dyDescent="0.2">
      <c r="AI700" s="96"/>
      <c r="AJ700" s="98"/>
      <c r="AK700" s="115"/>
      <c r="AL700" s="98"/>
    </row>
    <row r="701" spans="35:38" s="75" customFormat="1" x14ac:dyDescent="0.2">
      <c r="AI701" s="96"/>
      <c r="AJ701" s="98"/>
      <c r="AK701" s="115"/>
      <c r="AL701" s="98"/>
    </row>
    <row r="702" spans="35:38" s="75" customFormat="1" x14ac:dyDescent="0.2">
      <c r="AI702" s="96"/>
      <c r="AJ702" s="98"/>
      <c r="AK702" s="115"/>
      <c r="AL702" s="98"/>
    </row>
    <row r="703" spans="35:38" s="75" customFormat="1" x14ac:dyDescent="0.2">
      <c r="AI703" s="96"/>
      <c r="AJ703" s="98"/>
      <c r="AK703" s="115"/>
      <c r="AL703" s="98"/>
    </row>
    <row r="704" spans="35:38" s="75" customFormat="1" x14ac:dyDescent="0.2">
      <c r="AI704" s="96"/>
      <c r="AJ704" s="98"/>
      <c r="AK704" s="115"/>
      <c r="AL704" s="98"/>
    </row>
    <row r="705" spans="35:38" s="75" customFormat="1" x14ac:dyDescent="0.2">
      <c r="AI705" s="96"/>
      <c r="AJ705" s="98"/>
      <c r="AK705" s="115"/>
      <c r="AL705" s="98"/>
    </row>
    <row r="706" spans="35:38" s="75" customFormat="1" x14ac:dyDescent="0.2">
      <c r="AI706" s="96"/>
      <c r="AJ706" s="98"/>
      <c r="AK706" s="115"/>
      <c r="AL706" s="98"/>
    </row>
    <row r="707" spans="35:38" s="75" customFormat="1" x14ac:dyDescent="0.2">
      <c r="AI707" s="96"/>
      <c r="AJ707" s="98"/>
      <c r="AK707" s="115"/>
      <c r="AL707" s="98"/>
    </row>
    <row r="708" spans="35:38" s="75" customFormat="1" x14ac:dyDescent="0.2">
      <c r="AI708" s="96"/>
      <c r="AJ708" s="98"/>
      <c r="AK708" s="115"/>
      <c r="AL708" s="98"/>
    </row>
    <row r="709" spans="35:38" s="75" customFormat="1" x14ac:dyDescent="0.2">
      <c r="AI709" s="96"/>
      <c r="AJ709" s="98"/>
      <c r="AK709" s="115"/>
      <c r="AL709" s="98"/>
    </row>
    <row r="710" spans="35:38" s="75" customFormat="1" x14ac:dyDescent="0.2">
      <c r="AI710" s="96"/>
      <c r="AJ710" s="98"/>
      <c r="AK710" s="115"/>
      <c r="AL710" s="98"/>
    </row>
    <row r="711" spans="35:38" s="75" customFormat="1" x14ac:dyDescent="0.2">
      <c r="AI711" s="96"/>
      <c r="AJ711" s="98"/>
      <c r="AK711" s="115"/>
      <c r="AL711" s="98"/>
    </row>
    <row r="712" spans="35:38" s="75" customFormat="1" x14ac:dyDescent="0.2">
      <c r="AI712" s="96"/>
      <c r="AJ712" s="98"/>
      <c r="AK712" s="115"/>
      <c r="AL712" s="98"/>
    </row>
    <row r="713" spans="35:38" s="75" customFormat="1" x14ac:dyDescent="0.2">
      <c r="AI713" s="96"/>
      <c r="AJ713" s="98"/>
      <c r="AK713" s="115"/>
      <c r="AL713" s="98"/>
    </row>
    <row r="714" spans="35:38" s="75" customFormat="1" x14ac:dyDescent="0.2">
      <c r="AI714" s="96"/>
      <c r="AJ714" s="98"/>
      <c r="AK714" s="115"/>
      <c r="AL714" s="98"/>
    </row>
    <row r="715" spans="35:38" s="75" customFormat="1" x14ac:dyDescent="0.2">
      <c r="AI715" s="96"/>
      <c r="AJ715" s="98"/>
      <c r="AK715" s="115"/>
      <c r="AL715" s="98"/>
    </row>
    <row r="716" spans="35:38" s="75" customFormat="1" x14ac:dyDescent="0.2">
      <c r="AI716" s="96"/>
      <c r="AJ716" s="98"/>
      <c r="AK716" s="115"/>
      <c r="AL716" s="98"/>
    </row>
    <row r="717" spans="35:38" s="75" customFormat="1" x14ac:dyDescent="0.2">
      <c r="AI717" s="96"/>
      <c r="AJ717" s="98"/>
      <c r="AK717" s="115"/>
      <c r="AL717" s="98"/>
    </row>
    <row r="718" spans="35:38" s="75" customFormat="1" x14ac:dyDescent="0.2">
      <c r="AI718" s="96"/>
      <c r="AJ718" s="98"/>
      <c r="AK718" s="115"/>
      <c r="AL718" s="98"/>
    </row>
    <row r="719" spans="35:38" s="75" customFormat="1" x14ac:dyDescent="0.2">
      <c r="AI719" s="96"/>
      <c r="AJ719" s="98"/>
      <c r="AK719" s="115"/>
      <c r="AL719" s="98"/>
    </row>
    <row r="720" spans="35:38" s="75" customFormat="1" x14ac:dyDescent="0.2">
      <c r="AI720" s="96"/>
      <c r="AJ720" s="98"/>
      <c r="AK720" s="115"/>
      <c r="AL720" s="98"/>
    </row>
    <row r="721" spans="35:38" s="75" customFormat="1" x14ac:dyDescent="0.2">
      <c r="AI721" s="96"/>
      <c r="AJ721" s="98"/>
      <c r="AK721" s="115"/>
      <c r="AL721" s="98"/>
    </row>
    <row r="722" spans="35:38" s="75" customFormat="1" x14ac:dyDescent="0.2">
      <c r="AI722" s="96"/>
      <c r="AJ722" s="98"/>
      <c r="AK722" s="115"/>
      <c r="AL722" s="98"/>
    </row>
    <row r="723" spans="35:38" s="75" customFormat="1" x14ac:dyDescent="0.2">
      <c r="AI723" s="96"/>
      <c r="AJ723" s="98"/>
      <c r="AK723" s="115"/>
      <c r="AL723" s="98"/>
    </row>
    <row r="724" spans="35:38" s="75" customFormat="1" x14ac:dyDescent="0.2">
      <c r="AI724" s="96"/>
      <c r="AJ724" s="98"/>
      <c r="AK724" s="115"/>
      <c r="AL724" s="98"/>
    </row>
    <row r="725" spans="35:38" s="75" customFormat="1" x14ac:dyDescent="0.2">
      <c r="AI725" s="96"/>
      <c r="AJ725" s="98"/>
      <c r="AK725" s="115"/>
      <c r="AL725" s="98"/>
    </row>
    <row r="726" spans="35:38" s="75" customFormat="1" x14ac:dyDescent="0.2">
      <c r="AI726" s="96"/>
      <c r="AJ726" s="98"/>
      <c r="AK726" s="115"/>
      <c r="AL726" s="98"/>
    </row>
    <row r="727" spans="35:38" s="75" customFormat="1" x14ac:dyDescent="0.2">
      <c r="AI727" s="96"/>
      <c r="AJ727" s="98"/>
      <c r="AK727" s="115"/>
      <c r="AL727" s="98"/>
    </row>
    <row r="728" spans="35:38" s="75" customFormat="1" x14ac:dyDescent="0.2">
      <c r="AI728" s="96"/>
      <c r="AJ728" s="98"/>
      <c r="AK728" s="115"/>
      <c r="AL728" s="98"/>
    </row>
    <row r="729" spans="35:38" s="75" customFormat="1" x14ac:dyDescent="0.2">
      <c r="AI729" s="96"/>
      <c r="AJ729" s="98"/>
      <c r="AK729" s="115"/>
      <c r="AL729" s="98"/>
    </row>
    <row r="730" spans="35:38" s="75" customFormat="1" x14ac:dyDescent="0.2">
      <c r="AI730" s="96"/>
      <c r="AJ730" s="98"/>
      <c r="AK730" s="115"/>
      <c r="AL730" s="98"/>
    </row>
    <row r="731" spans="35:38" s="75" customFormat="1" x14ac:dyDescent="0.2">
      <c r="AI731" s="96"/>
      <c r="AJ731" s="98"/>
      <c r="AK731" s="115"/>
      <c r="AL731" s="98"/>
    </row>
    <row r="732" spans="35:38" s="75" customFormat="1" x14ac:dyDescent="0.2">
      <c r="AI732" s="96"/>
      <c r="AJ732" s="98"/>
      <c r="AK732" s="115"/>
      <c r="AL732" s="98"/>
    </row>
    <row r="733" spans="35:38" s="75" customFormat="1" x14ac:dyDescent="0.2">
      <c r="AI733" s="96"/>
      <c r="AJ733" s="98"/>
      <c r="AK733" s="115"/>
      <c r="AL733" s="98"/>
    </row>
    <row r="734" spans="35:38" s="75" customFormat="1" x14ac:dyDescent="0.2">
      <c r="AI734" s="96"/>
      <c r="AJ734" s="98"/>
      <c r="AK734" s="115"/>
      <c r="AL734" s="98"/>
    </row>
    <row r="735" spans="35:38" s="75" customFormat="1" x14ac:dyDescent="0.2">
      <c r="AI735" s="96"/>
      <c r="AJ735" s="98"/>
      <c r="AK735" s="115"/>
      <c r="AL735" s="98"/>
    </row>
    <row r="736" spans="35:38" s="75" customFormat="1" x14ac:dyDescent="0.2">
      <c r="AI736" s="96"/>
      <c r="AJ736" s="98"/>
      <c r="AK736" s="115"/>
      <c r="AL736" s="98"/>
    </row>
    <row r="737" spans="35:38" s="75" customFormat="1" x14ac:dyDescent="0.2">
      <c r="AI737" s="96"/>
      <c r="AJ737" s="98"/>
      <c r="AK737" s="115"/>
      <c r="AL737" s="98"/>
    </row>
    <row r="738" spans="35:38" s="75" customFormat="1" x14ac:dyDescent="0.2">
      <c r="AI738" s="96"/>
      <c r="AJ738" s="98"/>
      <c r="AK738" s="115"/>
      <c r="AL738" s="98"/>
    </row>
    <row r="739" spans="35:38" s="75" customFormat="1" x14ac:dyDescent="0.2">
      <c r="AI739" s="96"/>
      <c r="AJ739" s="98"/>
      <c r="AK739" s="115"/>
      <c r="AL739" s="98"/>
    </row>
    <row r="740" spans="35:38" s="75" customFormat="1" x14ac:dyDescent="0.2">
      <c r="AI740" s="96"/>
      <c r="AJ740" s="98"/>
      <c r="AK740" s="115"/>
      <c r="AL740" s="98"/>
    </row>
    <row r="741" spans="35:38" s="75" customFormat="1" x14ac:dyDescent="0.2">
      <c r="AI741" s="96"/>
      <c r="AJ741" s="98"/>
      <c r="AK741" s="115"/>
      <c r="AL741" s="98"/>
    </row>
    <row r="742" spans="35:38" s="75" customFormat="1" x14ac:dyDescent="0.2">
      <c r="AI742" s="96"/>
      <c r="AJ742" s="98"/>
      <c r="AK742" s="115"/>
      <c r="AL742" s="98"/>
    </row>
    <row r="743" spans="35:38" s="75" customFormat="1" x14ac:dyDescent="0.2">
      <c r="AI743" s="96"/>
      <c r="AJ743" s="98"/>
      <c r="AK743" s="115"/>
      <c r="AL743" s="98"/>
    </row>
    <row r="744" spans="35:38" s="75" customFormat="1" x14ac:dyDescent="0.2">
      <c r="AI744" s="96"/>
      <c r="AJ744" s="98"/>
      <c r="AK744" s="115"/>
      <c r="AL744" s="98"/>
    </row>
    <row r="745" spans="35:38" s="75" customFormat="1" x14ac:dyDescent="0.2">
      <c r="AI745" s="96"/>
      <c r="AJ745" s="98"/>
      <c r="AK745" s="115"/>
      <c r="AL745" s="98"/>
    </row>
    <row r="746" spans="35:38" s="75" customFormat="1" x14ac:dyDescent="0.2">
      <c r="AI746" s="96"/>
      <c r="AJ746" s="98"/>
      <c r="AK746" s="115"/>
      <c r="AL746" s="98"/>
    </row>
    <row r="747" spans="35:38" s="75" customFormat="1" x14ac:dyDescent="0.2">
      <c r="AI747" s="96"/>
      <c r="AJ747" s="98"/>
      <c r="AK747" s="115"/>
      <c r="AL747" s="98"/>
    </row>
    <row r="748" spans="35:38" s="75" customFormat="1" x14ac:dyDescent="0.2">
      <c r="AI748" s="96"/>
      <c r="AJ748" s="98"/>
      <c r="AK748" s="115"/>
      <c r="AL748" s="98"/>
    </row>
    <row r="749" spans="35:38" s="75" customFormat="1" x14ac:dyDescent="0.2">
      <c r="AI749" s="96"/>
      <c r="AJ749" s="98"/>
      <c r="AK749" s="115"/>
      <c r="AL749" s="98"/>
    </row>
    <row r="750" spans="35:38" s="75" customFormat="1" x14ac:dyDescent="0.2">
      <c r="AI750" s="96"/>
      <c r="AJ750" s="98"/>
      <c r="AK750" s="115"/>
      <c r="AL750" s="98"/>
    </row>
    <row r="751" spans="35:38" s="75" customFormat="1" x14ac:dyDescent="0.2">
      <c r="AI751" s="96"/>
      <c r="AJ751" s="98"/>
      <c r="AK751" s="115"/>
      <c r="AL751" s="98"/>
    </row>
    <row r="752" spans="35:38" s="75" customFormat="1" x14ac:dyDescent="0.2">
      <c r="AI752" s="96"/>
      <c r="AJ752" s="98"/>
      <c r="AK752" s="115"/>
      <c r="AL752" s="98"/>
    </row>
    <row r="753" spans="35:38" s="75" customFormat="1" x14ac:dyDescent="0.2">
      <c r="AI753" s="96"/>
      <c r="AJ753" s="98"/>
      <c r="AK753" s="115"/>
      <c r="AL753" s="98"/>
    </row>
    <row r="754" spans="35:38" s="75" customFormat="1" x14ac:dyDescent="0.2">
      <c r="AI754" s="96"/>
      <c r="AJ754" s="98"/>
      <c r="AK754" s="115"/>
      <c r="AL754" s="98"/>
    </row>
    <row r="755" spans="35:38" s="75" customFormat="1" x14ac:dyDescent="0.2">
      <c r="AI755" s="96"/>
      <c r="AJ755" s="98"/>
      <c r="AK755" s="115"/>
      <c r="AL755" s="98"/>
    </row>
    <row r="756" spans="35:38" s="75" customFormat="1" x14ac:dyDescent="0.2">
      <c r="AI756" s="96"/>
      <c r="AJ756" s="98"/>
      <c r="AK756" s="115"/>
      <c r="AL756" s="98"/>
    </row>
    <row r="757" spans="35:38" s="75" customFormat="1" x14ac:dyDescent="0.2">
      <c r="AI757" s="96"/>
      <c r="AJ757" s="98"/>
      <c r="AK757" s="115"/>
      <c r="AL757" s="98"/>
    </row>
    <row r="758" spans="35:38" s="75" customFormat="1" x14ac:dyDescent="0.2">
      <c r="AI758" s="96"/>
      <c r="AJ758" s="98"/>
      <c r="AK758" s="115"/>
      <c r="AL758" s="98"/>
    </row>
    <row r="759" spans="35:38" s="75" customFormat="1" x14ac:dyDescent="0.2">
      <c r="AI759" s="96"/>
      <c r="AJ759" s="98"/>
      <c r="AK759" s="115"/>
      <c r="AL759" s="98"/>
    </row>
    <row r="760" spans="35:38" s="75" customFormat="1" x14ac:dyDescent="0.2">
      <c r="AI760" s="96"/>
      <c r="AJ760" s="98"/>
      <c r="AK760" s="115"/>
      <c r="AL760" s="98"/>
    </row>
    <row r="761" spans="35:38" s="75" customFormat="1" x14ac:dyDescent="0.2">
      <c r="AI761" s="96"/>
      <c r="AJ761" s="98"/>
      <c r="AK761" s="115"/>
      <c r="AL761" s="98"/>
    </row>
    <row r="762" spans="35:38" s="75" customFormat="1" x14ac:dyDescent="0.2">
      <c r="AI762" s="96"/>
      <c r="AJ762" s="98"/>
      <c r="AK762" s="115"/>
      <c r="AL762" s="98"/>
    </row>
    <row r="763" spans="35:38" s="75" customFormat="1" x14ac:dyDescent="0.2">
      <c r="AI763" s="96"/>
      <c r="AJ763" s="98"/>
      <c r="AK763" s="115"/>
      <c r="AL763" s="98"/>
    </row>
    <row r="764" spans="35:38" s="75" customFormat="1" x14ac:dyDescent="0.2">
      <c r="AI764" s="96"/>
      <c r="AJ764" s="98"/>
      <c r="AK764" s="115"/>
      <c r="AL764" s="98"/>
    </row>
    <row r="765" spans="35:38" s="75" customFormat="1" x14ac:dyDescent="0.2">
      <c r="AI765" s="96"/>
      <c r="AJ765" s="98"/>
      <c r="AK765" s="115"/>
      <c r="AL765" s="98"/>
    </row>
    <row r="766" spans="35:38" s="75" customFormat="1" x14ac:dyDescent="0.2">
      <c r="AI766" s="96"/>
      <c r="AJ766" s="98"/>
      <c r="AK766" s="115"/>
      <c r="AL766" s="98"/>
    </row>
    <row r="767" spans="35:38" s="75" customFormat="1" x14ac:dyDescent="0.2">
      <c r="AI767" s="96"/>
      <c r="AJ767" s="98"/>
      <c r="AK767" s="115"/>
      <c r="AL767" s="98"/>
    </row>
    <row r="768" spans="35:38" s="75" customFormat="1" x14ac:dyDescent="0.2">
      <c r="AI768" s="96"/>
      <c r="AJ768" s="98"/>
      <c r="AK768" s="115"/>
      <c r="AL768" s="98"/>
    </row>
    <row r="769" spans="35:38" s="75" customFormat="1" x14ac:dyDescent="0.2">
      <c r="AI769" s="96"/>
      <c r="AJ769" s="98"/>
      <c r="AK769" s="115"/>
      <c r="AL769" s="98"/>
    </row>
    <row r="770" spans="35:38" s="75" customFormat="1" x14ac:dyDescent="0.2">
      <c r="AI770" s="96"/>
      <c r="AJ770" s="98"/>
      <c r="AK770" s="115"/>
      <c r="AL770" s="98"/>
    </row>
    <row r="771" spans="35:38" s="75" customFormat="1" x14ac:dyDescent="0.2">
      <c r="AI771" s="96"/>
      <c r="AJ771" s="98"/>
      <c r="AK771" s="115"/>
      <c r="AL771" s="98"/>
    </row>
    <row r="772" spans="35:38" s="75" customFormat="1" x14ac:dyDescent="0.2">
      <c r="AI772" s="96"/>
      <c r="AJ772" s="98"/>
      <c r="AK772" s="115"/>
      <c r="AL772" s="98"/>
    </row>
    <row r="773" spans="35:38" s="75" customFormat="1" x14ac:dyDescent="0.2">
      <c r="AI773" s="96"/>
      <c r="AJ773" s="98"/>
      <c r="AK773" s="115"/>
      <c r="AL773" s="98"/>
    </row>
    <row r="774" spans="35:38" s="75" customFormat="1" x14ac:dyDescent="0.2">
      <c r="AI774" s="96"/>
      <c r="AJ774" s="98"/>
      <c r="AK774" s="115"/>
      <c r="AL774" s="98"/>
    </row>
    <row r="775" spans="35:38" s="75" customFormat="1" x14ac:dyDescent="0.2">
      <c r="AI775" s="96"/>
      <c r="AJ775" s="98"/>
      <c r="AK775" s="115"/>
      <c r="AL775" s="98"/>
    </row>
    <row r="776" spans="35:38" s="75" customFormat="1" x14ac:dyDescent="0.2">
      <c r="AI776" s="96"/>
      <c r="AJ776" s="98"/>
      <c r="AK776" s="115"/>
      <c r="AL776" s="98"/>
    </row>
    <row r="777" spans="35:38" s="75" customFormat="1" x14ac:dyDescent="0.2">
      <c r="AI777" s="96"/>
      <c r="AJ777" s="98"/>
      <c r="AK777" s="115"/>
      <c r="AL777" s="98"/>
    </row>
    <row r="778" spans="35:38" s="75" customFormat="1" x14ac:dyDescent="0.2">
      <c r="AI778" s="96"/>
      <c r="AJ778" s="98"/>
      <c r="AK778" s="115"/>
      <c r="AL778" s="98"/>
    </row>
    <row r="779" spans="35:38" s="75" customFormat="1" x14ac:dyDescent="0.2">
      <c r="AI779" s="96"/>
      <c r="AJ779" s="98"/>
      <c r="AK779" s="115"/>
      <c r="AL779" s="98"/>
    </row>
    <row r="780" spans="35:38" s="75" customFormat="1" x14ac:dyDescent="0.2">
      <c r="AI780" s="96"/>
      <c r="AJ780" s="98"/>
      <c r="AK780" s="115"/>
      <c r="AL780" s="98"/>
    </row>
    <row r="781" spans="35:38" s="75" customFormat="1" x14ac:dyDescent="0.2">
      <c r="AI781" s="96"/>
      <c r="AJ781" s="98"/>
      <c r="AK781" s="115"/>
      <c r="AL781" s="98"/>
    </row>
    <row r="782" spans="35:38" s="75" customFormat="1" x14ac:dyDescent="0.2">
      <c r="AI782" s="96"/>
      <c r="AJ782" s="98"/>
      <c r="AK782" s="115"/>
      <c r="AL782" s="98"/>
    </row>
    <row r="783" spans="35:38" s="75" customFormat="1" x14ac:dyDescent="0.2">
      <c r="AI783" s="96"/>
      <c r="AJ783" s="98"/>
      <c r="AK783" s="115"/>
      <c r="AL783" s="98"/>
    </row>
    <row r="784" spans="35:38" s="75" customFormat="1" x14ac:dyDescent="0.2">
      <c r="AI784" s="96"/>
      <c r="AJ784" s="98"/>
      <c r="AK784" s="115"/>
      <c r="AL784" s="98"/>
    </row>
    <row r="785" spans="35:38" s="75" customFormat="1" x14ac:dyDescent="0.2">
      <c r="AI785" s="96"/>
      <c r="AJ785" s="98"/>
      <c r="AK785" s="115"/>
      <c r="AL785" s="98"/>
    </row>
    <row r="786" spans="35:38" s="75" customFormat="1" x14ac:dyDescent="0.2">
      <c r="AI786" s="96"/>
      <c r="AJ786" s="98"/>
      <c r="AK786" s="115"/>
      <c r="AL786" s="98"/>
    </row>
    <row r="787" spans="35:38" s="75" customFormat="1" x14ac:dyDescent="0.2">
      <c r="AI787" s="96"/>
      <c r="AJ787" s="98"/>
      <c r="AK787" s="115"/>
      <c r="AL787" s="98"/>
    </row>
    <row r="788" spans="35:38" s="75" customFormat="1" x14ac:dyDescent="0.2">
      <c r="AI788" s="96"/>
      <c r="AJ788" s="98"/>
      <c r="AK788" s="115"/>
      <c r="AL788" s="98"/>
    </row>
    <row r="789" spans="35:38" s="75" customFormat="1" x14ac:dyDescent="0.2">
      <c r="AI789" s="96"/>
      <c r="AJ789" s="98"/>
      <c r="AK789" s="115"/>
      <c r="AL789" s="98"/>
    </row>
    <row r="790" spans="35:38" s="75" customFormat="1" x14ac:dyDescent="0.2">
      <c r="AI790" s="96"/>
      <c r="AJ790" s="98"/>
      <c r="AK790" s="115"/>
      <c r="AL790" s="98"/>
    </row>
    <row r="791" spans="35:38" s="75" customFormat="1" x14ac:dyDescent="0.2">
      <c r="AI791" s="96"/>
      <c r="AJ791" s="98"/>
      <c r="AK791" s="115"/>
      <c r="AL791" s="98"/>
    </row>
    <row r="792" spans="35:38" s="75" customFormat="1" x14ac:dyDescent="0.2">
      <c r="AI792" s="96"/>
      <c r="AJ792" s="98"/>
      <c r="AK792" s="115"/>
      <c r="AL792" s="98"/>
    </row>
    <row r="793" spans="35:38" s="75" customFormat="1" x14ac:dyDescent="0.2">
      <c r="AI793" s="96"/>
      <c r="AJ793" s="98"/>
      <c r="AK793" s="115"/>
      <c r="AL793" s="98"/>
    </row>
    <row r="794" spans="35:38" s="75" customFormat="1" x14ac:dyDescent="0.2">
      <c r="AI794" s="96"/>
      <c r="AJ794" s="98"/>
      <c r="AK794" s="115"/>
      <c r="AL794" s="98"/>
    </row>
    <row r="795" spans="35:38" s="75" customFormat="1" x14ac:dyDescent="0.2">
      <c r="AI795" s="96"/>
      <c r="AJ795" s="98"/>
      <c r="AK795" s="115"/>
      <c r="AL795" s="98"/>
    </row>
    <row r="796" spans="35:38" s="75" customFormat="1" x14ac:dyDescent="0.2">
      <c r="AI796" s="96"/>
      <c r="AJ796" s="98"/>
      <c r="AK796" s="115"/>
      <c r="AL796" s="98"/>
    </row>
    <row r="797" spans="35:38" s="75" customFormat="1" x14ac:dyDescent="0.2">
      <c r="AI797" s="96"/>
      <c r="AJ797" s="98"/>
      <c r="AK797" s="115"/>
      <c r="AL797" s="98"/>
    </row>
    <row r="798" spans="35:38" s="75" customFormat="1" x14ac:dyDescent="0.2">
      <c r="AI798" s="96"/>
      <c r="AJ798" s="98"/>
      <c r="AK798" s="115"/>
      <c r="AL798" s="98"/>
    </row>
    <row r="799" spans="35:38" s="75" customFormat="1" x14ac:dyDescent="0.2">
      <c r="AI799" s="96"/>
      <c r="AJ799" s="98"/>
      <c r="AK799" s="115"/>
      <c r="AL799" s="98"/>
    </row>
    <row r="800" spans="35:38" s="75" customFormat="1" x14ac:dyDescent="0.2">
      <c r="AI800" s="96"/>
      <c r="AJ800" s="98"/>
      <c r="AK800" s="115"/>
      <c r="AL800" s="98"/>
    </row>
    <row r="801" spans="35:38" s="75" customFormat="1" x14ac:dyDescent="0.2">
      <c r="AI801" s="96"/>
      <c r="AJ801" s="98"/>
      <c r="AK801" s="115"/>
      <c r="AL801" s="98"/>
    </row>
    <row r="802" spans="35:38" s="75" customFormat="1" x14ac:dyDescent="0.2">
      <c r="AI802" s="96"/>
      <c r="AJ802" s="98"/>
      <c r="AK802" s="115"/>
      <c r="AL802" s="98"/>
    </row>
    <row r="803" spans="35:38" s="75" customFormat="1" x14ac:dyDescent="0.2">
      <c r="AI803" s="96"/>
      <c r="AJ803" s="98"/>
      <c r="AK803" s="115"/>
      <c r="AL803" s="98"/>
    </row>
    <row r="804" spans="35:38" s="75" customFormat="1" x14ac:dyDescent="0.2">
      <c r="AI804" s="96"/>
      <c r="AJ804" s="98"/>
      <c r="AK804" s="115"/>
      <c r="AL804" s="98"/>
    </row>
    <row r="805" spans="35:38" s="75" customFormat="1" x14ac:dyDescent="0.2">
      <c r="AI805" s="96"/>
      <c r="AJ805" s="98"/>
      <c r="AK805" s="115"/>
      <c r="AL805" s="98"/>
    </row>
    <row r="806" spans="35:38" s="75" customFormat="1" x14ac:dyDescent="0.2">
      <c r="AI806" s="96"/>
      <c r="AJ806" s="98"/>
      <c r="AK806" s="115"/>
      <c r="AL806" s="98"/>
    </row>
    <row r="807" spans="35:38" s="75" customFormat="1" x14ac:dyDescent="0.2">
      <c r="AI807" s="96"/>
      <c r="AJ807" s="98"/>
      <c r="AK807" s="115"/>
      <c r="AL807" s="98"/>
    </row>
    <row r="808" spans="35:38" s="75" customFormat="1" x14ac:dyDescent="0.2">
      <c r="AI808" s="96"/>
      <c r="AJ808" s="98"/>
      <c r="AK808" s="115"/>
      <c r="AL808" s="98"/>
    </row>
    <row r="809" spans="35:38" s="75" customFormat="1" x14ac:dyDescent="0.2">
      <c r="AI809" s="96"/>
      <c r="AJ809" s="98"/>
      <c r="AK809" s="115"/>
      <c r="AL809" s="98"/>
    </row>
    <row r="810" spans="35:38" s="75" customFormat="1" x14ac:dyDescent="0.2">
      <c r="AI810" s="96"/>
      <c r="AJ810" s="98"/>
      <c r="AK810" s="115"/>
      <c r="AL810" s="98"/>
    </row>
    <row r="811" spans="35:38" s="75" customFormat="1" x14ac:dyDescent="0.2">
      <c r="AI811" s="96"/>
      <c r="AJ811" s="98"/>
      <c r="AK811" s="115"/>
      <c r="AL811" s="98"/>
    </row>
    <row r="812" spans="35:38" s="75" customFormat="1" x14ac:dyDescent="0.2">
      <c r="AI812" s="96"/>
      <c r="AJ812" s="98"/>
      <c r="AK812" s="115"/>
      <c r="AL812" s="98"/>
    </row>
    <row r="813" spans="35:38" s="75" customFormat="1" x14ac:dyDescent="0.2">
      <c r="AI813" s="96"/>
      <c r="AJ813" s="98"/>
      <c r="AK813" s="115"/>
      <c r="AL813" s="98"/>
    </row>
    <row r="814" spans="35:38" s="75" customFormat="1" x14ac:dyDescent="0.2">
      <c r="AI814" s="96"/>
      <c r="AJ814" s="98"/>
      <c r="AK814" s="115"/>
      <c r="AL814" s="98"/>
    </row>
    <row r="815" spans="35:38" s="75" customFormat="1" x14ac:dyDescent="0.2">
      <c r="AI815" s="96"/>
      <c r="AJ815" s="98"/>
      <c r="AK815" s="115"/>
      <c r="AL815" s="98"/>
    </row>
    <row r="816" spans="35:38" s="75" customFormat="1" x14ac:dyDescent="0.2">
      <c r="AI816" s="96"/>
      <c r="AJ816" s="98"/>
      <c r="AK816" s="115"/>
      <c r="AL816" s="98"/>
    </row>
    <row r="817" spans="35:38" s="75" customFormat="1" x14ac:dyDescent="0.2">
      <c r="AI817" s="96"/>
      <c r="AJ817" s="98"/>
      <c r="AK817" s="115"/>
      <c r="AL817" s="98"/>
    </row>
    <row r="818" spans="35:38" s="75" customFormat="1" x14ac:dyDescent="0.2">
      <c r="AI818" s="96"/>
      <c r="AJ818" s="98"/>
      <c r="AK818" s="115"/>
      <c r="AL818" s="98"/>
    </row>
    <row r="819" spans="35:38" s="75" customFormat="1" x14ac:dyDescent="0.2">
      <c r="AI819" s="96"/>
      <c r="AJ819" s="98"/>
      <c r="AK819" s="115"/>
      <c r="AL819" s="98"/>
    </row>
    <row r="820" spans="35:38" s="75" customFormat="1" x14ac:dyDescent="0.2">
      <c r="AI820" s="96"/>
      <c r="AJ820" s="98"/>
      <c r="AK820" s="115"/>
      <c r="AL820" s="98"/>
    </row>
    <row r="821" spans="35:38" s="75" customFormat="1" x14ac:dyDescent="0.2">
      <c r="AI821" s="96"/>
      <c r="AJ821" s="98"/>
      <c r="AK821" s="115"/>
      <c r="AL821" s="98"/>
    </row>
    <row r="822" spans="35:38" s="75" customFormat="1" x14ac:dyDescent="0.2">
      <c r="AI822" s="96"/>
      <c r="AJ822" s="98"/>
      <c r="AK822" s="115"/>
      <c r="AL822" s="98"/>
    </row>
    <row r="823" spans="35:38" s="75" customFormat="1" x14ac:dyDescent="0.2">
      <c r="AI823" s="96"/>
      <c r="AJ823" s="98"/>
      <c r="AK823" s="115"/>
      <c r="AL823" s="98"/>
    </row>
    <row r="824" spans="35:38" s="75" customFormat="1" x14ac:dyDescent="0.2">
      <c r="AI824" s="96"/>
      <c r="AJ824" s="98"/>
      <c r="AK824" s="115"/>
      <c r="AL824" s="98"/>
    </row>
    <row r="825" spans="35:38" s="75" customFormat="1" x14ac:dyDescent="0.2">
      <c r="AI825" s="96"/>
      <c r="AJ825" s="98"/>
      <c r="AK825" s="115"/>
      <c r="AL825" s="98"/>
    </row>
    <row r="826" spans="35:38" s="75" customFormat="1" x14ac:dyDescent="0.2">
      <c r="AI826" s="96"/>
      <c r="AJ826" s="98"/>
      <c r="AK826" s="115"/>
      <c r="AL826" s="98"/>
    </row>
    <row r="827" spans="35:38" s="75" customFormat="1" x14ac:dyDescent="0.2">
      <c r="AI827" s="96"/>
      <c r="AJ827" s="98"/>
      <c r="AK827" s="115"/>
      <c r="AL827" s="98"/>
    </row>
    <row r="828" spans="35:38" s="75" customFormat="1" x14ac:dyDescent="0.2">
      <c r="AI828" s="96"/>
      <c r="AJ828" s="98"/>
      <c r="AK828" s="115"/>
      <c r="AL828" s="98"/>
    </row>
    <row r="829" spans="35:38" s="75" customFormat="1" x14ac:dyDescent="0.2">
      <c r="AI829" s="96"/>
      <c r="AJ829" s="98"/>
      <c r="AK829" s="115"/>
      <c r="AL829" s="98"/>
    </row>
    <row r="830" spans="35:38" s="75" customFormat="1" x14ac:dyDescent="0.2">
      <c r="AI830" s="96"/>
      <c r="AJ830" s="98"/>
      <c r="AK830" s="115"/>
      <c r="AL830" s="98"/>
    </row>
    <row r="831" spans="35:38" s="75" customFormat="1" x14ac:dyDescent="0.2">
      <c r="AI831" s="96"/>
      <c r="AJ831" s="98"/>
      <c r="AK831" s="115"/>
      <c r="AL831" s="98"/>
    </row>
    <row r="832" spans="35:38" s="75" customFormat="1" x14ac:dyDescent="0.2">
      <c r="AI832" s="96"/>
      <c r="AJ832" s="98"/>
      <c r="AK832" s="115"/>
      <c r="AL832" s="98"/>
    </row>
    <row r="833" spans="35:38" s="75" customFormat="1" x14ac:dyDescent="0.2">
      <c r="AI833" s="96"/>
      <c r="AJ833" s="98"/>
      <c r="AK833" s="115"/>
      <c r="AL833" s="98"/>
    </row>
    <row r="834" spans="35:38" s="75" customFormat="1" x14ac:dyDescent="0.2">
      <c r="AI834" s="96"/>
      <c r="AJ834" s="98"/>
      <c r="AK834" s="115"/>
      <c r="AL834" s="98"/>
    </row>
    <row r="835" spans="35:38" s="75" customFormat="1" x14ac:dyDescent="0.2">
      <c r="AI835" s="96"/>
      <c r="AJ835" s="98"/>
      <c r="AK835" s="115"/>
      <c r="AL835" s="98"/>
    </row>
    <row r="836" spans="35:38" s="75" customFormat="1" x14ac:dyDescent="0.2">
      <c r="AI836" s="96"/>
      <c r="AJ836" s="98"/>
      <c r="AK836" s="115"/>
      <c r="AL836" s="98"/>
    </row>
    <row r="837" spans="35:38" s="75" customFormat="1" x14ac:dyDescent="0.2">
      <c r="AI837" s="96"/>
      <c r="AJ837" s="98"/>
      <c r="AK837" s="115"/>
      <c r="AL837" s="98"/>
    </row>
    <row r="838" spans="35:38" s="75" customFormat="1" x14ac:dyDescent="0.2">
      <c r="AI838" s="96"/>
      <c r="AJ838" s="98"/>
      <c r="AK838" s="115"/>
      <c r="AL838" s="98"/>
    </row>
    <row r="839" spans="35:38" s="75" customFormat="1" x14ac:dyDescent="0.2">
      <c r="AI839" s="96"/>
      <c r="AJ839" s="98"/>
      <c r="AK839" s="115"/>
      <c r="AL839" s="98"/>
    </row>
    <row r="840" spans="35:38" s="75" customFormat="1" x14ac:dyDescent="0.2">
      <c r="AI840" s="96"/>
      <c r="AJ840" s="98"/>
      <c r="AK840" s="115"/>
      <c r="AL840" s="98"/>
    </row>
    <row r="841" spans="35:38" s="75" customFormat="1" x14ac:dyDescent="0.2">
      <c r="AI841" s="96"/>
      <c r="AJ841" s="98"/>
      <c r="AK841" s="115"/>
      <c r="AL841" s="98"/>
    </row>
    <row r="842" spans="35:38" s="75" customFormat="1" x14ac:dyDescent="0.2">
      <c r="AI842" s="96"/>
      <c r="AJ842" s="98"/>
      <c r="AK842" s="115"/>
      <c r="AL842" s="98"/>
    </row>
    <row r="843" spans="35:38" s="75" customFormat="1" x14ac:dyDescent="0.2">
      <c r="AI843" s="96"/>
      <c r="AJ843" s="98"/>
      <c r="AK843" s="115"/>
      <c r="AL843" s="98"/>
    </row>
    <row r="844" spans="35:38" s="75" customFormat="1" x14ac:dyDescent="0.2">
      <c r="AI844" s="96"/>
      <c r="AJ844" s="98"/>
      <c r="AK844" s="115"/>
      <c r="AL844" s="98"/>
    </row>
    <row r="845" spans="35:38" s="75" customFormat="1" x14ac:dyDescent="0.2">
      <c r="AI845" s="96"/>
      <c r="AJ845" s="98"/>
      <c r="AK845" s="115"/>
      <c r="AL845" s="98"/>
    </row>
    <row r="846" spans="35:38" s="75" customFormat="1" x14ac:dyDescent="0.2">
      <c r="AI846" s="96"/>
      <c r="AJ846" s="98"/>
      <c r="AK846" s="115"/>
      <c r="AL846" s="98"/>
    </row>
    <row r="847" spans="35:38" s="75" customFormat="1" x14ac:dyDescent="0.2">
      <c r="AI847" s="96"/>
      <c r="AJ847" s="98"/>
      <c r="AK847" s="115"/>
      <c r="AL847" s="98"/>
    </row>
    <row r="848" spans="35:38" s="75" customFormat="1" x14ac:dyDescent="0.2">
      <c r="AI848" s="96"/>
      <c r="AJ848" s="98"/>
      <c r="AK848" s="115"/>
      <c r="AL848" s="98"/>
    </row>
    <row r="849" spans="35:38" s="75" customFormat="1" x14ac:dyDescent="0.2">
      <c r="AI849" s="96"/>
      <c r="AJ849" s="98"/>
      <c r="AK849" s="115"/>
      <c r="AL849" s="98"/>
    </row>
    <row r="850" spans="35:38" s="75" customFormat="1" x14ac:dyDescent="0.2">
      <c r="AI850" s="96"/>
      <c r="AJ850" s="98"/>
      <c r="AK850" s="115"/>
      <c r="AL850" s="98"/>
    </row>
    <row r="851" spans="35:38" s="75" customFormat="1" x14ac:dyDescent="0.2">
      <c r="AI851" s="96"/>
      <c r="AJ851" s="98"/>
      <c r="AK851" s="115"/>
      <c r="AL851" s="98"/>
    </row>
    <row r="852" spans="35:38" s="75" customFormat="1" x14ac:dyDescent="0.2">
      <c r="AI852" s="96"/>
      <c r="AJ852" s="98"/>
      <c r="AK852" s="115"/>
      <c r="AL852" s="98"/>
    </row>
    <row r="853" spans="35:38" s="75" customFormat="1" x14ac:dyDescent="0.2">
      <c r="AI853" s="96"/>
      <c r="AJ853" s="98"/>
      <c r="AK853" s="115"/>
      <c r="AL853" s="98"/>
    </row>
    <row r="854" spans="35:38" s="75" customFormat="1" x14ac:dyDescent="0.2">
      <c r="AI854" s="96"/>
      <c r="AJ854" s="98"/>
      <c r="AK854" s="115"/>
      <c r="AL854" s="98"/>
    </row>
    <row r="855" spans="35:38" s="75" customFormat="1" x14ac:dyDescent="0.2">
      <c r="AI855" s="96"/>
      <c r="AJ855" s="98"/>
      <c r="AK855" s="115"/>
      <c r="AL855" s="98"/>
    </row>
    <row r="856" spans="35:38" s="75" customFormat="1" x14ac:dyDescent="0.2">
      <c r="AI856" s="96"/>
      <c r="AJ856" s="98"/>
      <c r="AK856" s="115"/>
      <c r="AL856" s="98"/>
    </row>
    <row r="857" spans="35:38" s="75" customFormat="1" x14ac:dyDescent="0.2">
      <c r="AI857" s="96"/>
      <c r="AJ857" s="98"/>
      <c r="AK857" s="115"/>
      <c r="AL857" s="98"/>
    </row>
    <row r="858" spans="35:38" s="75" customFormat="1" x14ac:dyDescent="0.2">
      <c r="AI858" s="96"/>
      <c r="AJ858" s="98"/>
      <c r="AK858" s="115"/>
      <c r="AL858" s="98"/>
    </row>
    <row r="859" spans="35:38" s="75" customFormat="1" x14ac:dyDescent="0.2">
      <c r="AI859" s="96"/>
      <c r="AJ859" s="98"/>
      <c r="AK859" s="115"/>
      <c r="AL859" s="98"/>
    </row>
    <row r="860" spans="35:38" s="75" customFormat="1" x14ac:dyDescent="0.2">
      <c r="AI860" s="96"/>
      <c r="AJ860" s="98"/>
      <c r="AK860" s="115"/>
      <c r="AL860" s="98"/>
    </row>
    <row r="861" spans="35:38" s="75" customFormat="1" x14ac:dyDescent="0.2">
      <c r="AI861" s="96"/>
      <c r="AJ861" s="98"/>
      <c r="AK861" s="115"/>
      <c r="AL861" s="98"/>
    </row>
    <row r="862" spans="35:38" s="75" customFormat="1" x14ac:dyDescent="0.2">
      <c r="AI862" s="96"/>
      <c r="AJ862" s="98"/>
      <c r="AK862" s="115"/>
      <c r="AL862" s="98"/>
    </row>
    <row r="863" spans="35:38" s="75" customFormat="1" x14ac:dyDescent="0.2">
      <c r="AI863" s="96"/>
      <c r="AJ863" s="98"/>
      <c r="AK863" s="115"/>
      <c r="AL863" s="98"/>
    </row>
    <row r="864" spans="35:38" s="75" customFormat="1" x14ac:dyDescent="0.2">
      <c r="AI864" s="96"/>
      <c r="AJ864" s="98"/>
      <c r="AK864" s="115"/>
      <c r="AL864" s="98"/>
    </row>
    <row r="865" spans="35:38" s="75" customFormat="1" x14ac:dyDescent="0.2">
      <c r="AI865" s="96"/>
      <c r="AJ865" s="98"/>
      <c r="AK865" s="115"/>
      <c r="AL865" s="98"/>
    </row>
    <row r="866" spans="35:38" s="75" customFormat="1" x14ac:dyDescent="0.2">
      <c r="AI866" s="96"/>
      <c r="AJ866" s="98"/>
      <c r="AK866" s="115"/>
      <c r="AL866" s="98"/>
    </row>
    <row r="867" spans="35:38" s="75" customFormat="1" x14ac:dyDescent="0.2">
      <c r="AI867" s="96"/>
      <c r="AJ867" s="98"/>
      <c r="AK867" s="115"/>
      <c r="AL867" s="98"/>
    </row>
    <row r="868" spans="35:38" s="75" customFormat="1" x14ac:dyDescent="0.2">
      <c r="AI868" s="96"/>
      <c r="AJ868" s="98"/>
      <c r="AK868" s="115"/>
      <c r="AL868" s="98"/>
    </row>
    <row r="869" spans="35:38" s="75" customFormat="1" x14ac:dyDescent="0.2">
      <c r="AI869" s="96"/>
      <c r="AJ869" s="98"/>
      <c r="AK869" s="115"/>
      <c r="AL869" s="98"/>
    </row>
    <row r="870" spans="35:38" s="75" customFormat="1" x14ac:dyDescent="0.2">
      <c r="AI870" s="96"/>
      <c r="AJ870" s="98"/>
      <c r="AK870" s="115"/>
      <c r="AL870" s="98"/>
    </row>
    <row r="871" spans="35:38" s="75" customFormat="1" x14ac:dyDescent="0.2">
      <c r="AI871" s="96"/>
      <c r="AJ871" s="98"/>
      <c r="AK871" s="115"/>
      <c r="AL871" s="98"/>
    </row>
    <row r="872" spans="35:38" s="75" customFormat="1" x14ac:dyDescent="0.2">
      <c r="AI872" s="96"/>
      <c r="AJ872" s="98"/>
      <c r="AK872" s="115"/>
      <c r="AL872" s="98"/>
    </row>
    <row r="873" spans="35:38" s="75" customFormat="1" x14ac:dyDescent="0.2">
      <c r="AI873" s="96"/>
      <c r="AJ873" s="98"/>
      <c r="AK873" s="115"/>
      <c r="AL873" s="98"/>
    </row>
    <row r="874" spans="35:38" s="75" customFormat="1" x14ac:dyDescent="0.2">
      <c r="AI874" s="96"/>
      <c r="AJ874" s="98"/>
      <c r="AK874" s="115"/>
      <c r="AL874" s="98"/>
    </row>
    <row r="875" spans="35:38" s="75" customFormat="1" x14ac:dyDescent="0.2">
      <c r="AI875" s="96"/>
      <c r="AJ875" s="98"/>
      <c r="AK875" s="115"/>
      <c r="AL875" s="98"/>
    </row>
    <row r="876" spans="35:38" s="75" customFormat="1" x14ac:dyDescent="0.2">
      <c r="AI876" s="96"/>
      <c r="AJ876" s="98"/>
      <c r="AK876" s="115"/>
      <c r="AL876" s="98"/>
    </row>
    <row r="877" spans="35:38" s="75" customFormat="1" x14ac:dyDescent="0.2">
      <c r="AI877" s="96"/>
      <c r="AJ877" s="98"/>
      <c r="AK877" s="115"/>
      <c r="AL877" s="98"/>
    </row>
    <row r="878" spans="35:38" s="75" customFormat="1" x14ac:dyDescent="0.2">
      <c r="AI878" s="96"/>
      <c r="AJ878" s="98"/>
      <c r="AK878" s="115"/>
      <c r="AL878" s="98"/>
    </row>
    <row r="879" spans="35:38" s="75" customFormat="1" x14ac:dyDescent="0.2">
      <c r="AI879" s="96"/>
      <c r="AJ879" s="98"/>
      <c r="AK879" s="115"/>
      <c r="AL879" s="98"/>
    </row>
    <row r="880" spans="35:38" s="75" customFormat="1" x14ac:dyDescent="0.2">
      <c r="AI880" s="96"/>
      <c r="AJ880" s="98"/>
      <c r="AK880" s="115"/>
      <c r="AL880" s="98"/>
    </row>
    <row r="881" spans="35:38" s="75" customFormat="1" x14ac:dyDescent="0.2">
      <c r="AI881" s="96"/>
      <c r="AJ881" s="98"/>
      <c r="AK881" s="115"/>
      <c r="AL881" s="98"/>
    </row>
    <row r="882" spans="35:38" s="75" customFormat="1" x14ac:dyDescent="0.2">
      <c r="AI882" s="96"/>
      <c r="AJ882" s="98"/>
      <c r="AK882" s="115"/>
      <c r="AL882" s="98"/>
    </row>
    <row r="883" spans="35:38" s="75" customFormat="1" x14ac:dyDescent="0.2">
      <c r="AI883" s="96"/>
      <c r="AJ883" s="98"/>
      <c r="AK883" s="115"/>
      <c r="AL883" s="98"/>
    </row>
    <row r="884" spans="35:38" s="75" customFormat="1" x14ac:dyDescent="0.2">
      <c r="AI884" s="96"/>
      <c r="AJ884" s="98"/>
      <c r="AK884" s="115"/>
      <c r="AL884" s="98"/>
    </row>
    <row r="885" spans="35:38" s="75" customFormat="1" x14ac:dyDescent="0.2">
      <c r="AI885" s="96"/>
      <c r="AJ885" s="98"/>
      <c r="AK885" s="115"/>
      <c r="AL885" s="98"/>
    </row>
    <row r="886" spans="35:38" s="75" customFormat="1" x14ac:dyDescent="0.2">
      <c r="AI886" s="96"/>
      <c r="AJ886" s="98"/>
      <c r="AK886" s="115"/>
      <c r="AL886" s="98"/>
    </row>
    <row r="887" spans="35:38" s="75" customFormat="1" x14ac:dyDescent="0.2">
      <c r="AI887" s="96"/>
      <c r="AJ887" s="98"/>
      <c r="AK887" s="115"/>
      <c r="AL887" s="98"/>
    </row>
    <row r="888" spans="35:38" s="75" customFormat="1" x14ac:dyDescent="0.2">
      <c r="AI888" s="96"/>
      <c r="AJ888" s="98"/>
      <c r="AK888" s="115"/>
      <c r="AL888" s="98"/>
    </row>
    <row r="889" spans="35:38" s="75" customFormat="1" x14ac:dyDescent="0.2">
      <c r="AI889" s="96"/>
      <c r="AJ889" s="98"/>
      <c r="AK889" s="115"/>
      <c r="AL889" s="98"/>
    </row>
    <row r="890" spans="35:38" s="75" customFormat="1" x14ac:dyDescent="0.2">
      <c r="AI890" s="96"/>
      <c r="AJ890" s="98"/>
      <c r="AK890" s="115"/>
      <c r="AL890" s="98"/>
    </row>
    <row r="891" spans="35:38" s="75" customFormat="1" x14ac:dyDescent="0.2">
      <c r="AI891" s="96"/>
      <c r="AJ891" s="98"/>
      <c r="AK891" s="115"/>
      <c r="AL891" s="98"/>
    </row>
    <row r="892" spans="35:38" s="75" customFormat="1" x14ac:dyDescent="0.2">
      <c r="AI892" s="96"/>
      <c r="AJ892" s="98"/>
      <c r="AK892" s="115"/>
      <c r="AL892" s="98"/>
    </row>
    <row r="893" spans="35:38" s="75" customFormat="1" x14ac:dyDescent="0.2">
      <c r="AI893" s="96"/>
      <c r="AJ893" s="98"/>
      <c r="AK893" s="115"/>
      <c r="AL893" s="98"/>
    </row>
    <row r="894" spans="35:38" s="75" customFormat="1" x14ac:dyDescent="0.2">
      <c r="AI894" s="96"/>
      <c r="AJ894" s="98"/>
      <c r="AK894" s="115"/>
      <c r="AL894" s="98"/>
    </row>
    <row r="895" spans="35:38" s="75" customFormat="1" x14ac:dyDescent="0.2">
      <c r="AI895" s="96"/>
      <c r="AJ895" s="98"/>
      <c r="AK895" s="115"/>
      <c r="AL895" s="98"/>
    </row>
    <row r="896" spans="35:38" s="75" customFormat="1" x14ac:dyDescent="0.2">
      <c r="AI896" s="96"/>
      <c r="AJ896" s="98"/>
      <c r="AK896" s="115"/>
      <c r="AL896" s="98"/>
    </row>
    <row r="897" spans="35:38" s="75" customFormat="1" x14ac:dyDescent="0.2">
      <c r="AI897" s="96"/>
      <c r="AJ897" s="98"/>
      <c r="AK897" s="115"/>
      <c r="AL897" s="98"/>
    </row>
    <row r="898" spans="35:38" s="75" customFormat="1" x14ac:dyDescent="0.2">
      <c r="AI898" s="96"/>
      <c r="AJ898" s="98"/>
      <c r="AK898" s="115"/>
      <c r="AL898" s="98"/>
    </row>
    <row r="899" spans="35:38" s="75" customFormat="1" x14ac:dyDescent="0.2">
      <c r="AI899" s="96"/>
      <c r="AJ899" s="98"/>
      <c r="AK899" s="115"/>
      <c r="AL899" s="98"/>
    </row>
    <row r="900" spans="35:38" s="75" customFormat="1" x14ac:dyDescent="0.2">
      <c r="AI900" s="96"/>
      <c r="AJ900" s="98"/>
      <c r="AK900" s="115"/>
      <c r="AL900" s="98"/>
    </row>
    <row r="901" spans="35:38" s="75" customFormat="1" x14ac:dyDescent="0.2">
      <c r="AI901" s="96"/>
      <c r="AJ901" s="98"/>
      <c r="AK901" s="115"/>
      <c r="AL901" s="98"/>
    </row>
    <row r="902" spans="35:38" s="75" customFormat="1" x14ac:dyDescent="0.2">
      <c r="AI902" s="96"/>
      <c r="AJ902" s="98"/>
      <c r="AK902" s="115"/>
      <c r="AL902" s="98"/>
    </row>
    <row r="903" spans="35:38" s="75" customFormat="1" x14ac:dyDescent="0.2">
      <c r="AI903" s="96"/>
      <c r="AJ903" s="98"/>
      <c r="AK903" s="115"/>
      <c r="AL903" s="98"/>
    </row>
    <row r="904" spans="35:38" s="75" customFormat="1" x14ac:dyDescent="0.2">
      <c r="AI904" s="96"/>
      <c r="AJ904" s="98"/>
      <c r="AK904" s="115"/>
      <c r="AL904" s="98"/>
    </row>
    <row r="905" spans="35:38" s="75" customFormat="1" x14ac:dyDescent="0.2">
      <c r="AI905" s="96"/>
      <c r="AJ905" s="98"/>
      <c r="AK905" s="115"/>
      <c r="AL905" s="98"/>
    </row>
    <row r="906" spans="35:38" s="75" customFormat="1" x14ac:dyDescent="0.2">
      <c r="AI906" s="96"/>
      <c r="AJ906" s="98"/>
      <c r="AK906" s="115"/>
      <c r="AL906" s="98"/>
    </row>
    <row r="907" spans="35:38" s="75" customFormat="1" x14ac:dyDescent="0.2">
      <c r="AI907" s="96"/>
      <c r="AJ907" s="98"/>
      <c r="AK907" s="115"/>
      <c r="AL907" s="98"/>
    </row>
    <row r="908" spans="35:38" s="75" customFormat="1" x14ac:dyDescent="0.2">
      <c r="AI908" s="96"/>
      <c r="AJ908" s="98"/>
      <c r="AK908" s="115"/>
      <c r="AL908" s="98"/>
    </row>
    <row r="909" spans="35:38" s="75" customFormat="1" x14ac:dyDescent="0.2">
      <c r="AI909" s="96"/>
      <c r="AJ909" s="98"/>
      <c r="AK909" s="115"/>
      <c r="AL909" s="98"/>
    </row>
    <row r="910" spans="35:38" s="75" customFormat="1" x14ac:dyDescent="0.2">
      <c r="AI910" s="96"/>
      <c r="AJ910" s="98"/>
      <c r="AK910" s="115"/>
      <c r="AL910" s="98"/>
    </row>
    <row r="911" spans="35:38" s="75" customFormat="1" x14ac:dyDescent="0.2">
      <c r="AI911" s="96"/>
      <c r="AJ911" s="98"/>
      <c r="AK911" s="115"/>
      <c r="AL911" s="98"/>
    </row>
    <row r="912" spans="35:38" s="75" customFormat="1" x14ac:dyDescent="0.2">
      <c r="AI912" s="96"/>
      <c r="AJ912" s="98"/>
      <c r="AK912" s="115"/>
      <c r="AL912" s="98"/>
    </row>
    <row r="913" spans="35:38" s="75" customFormat="1" x14ac:dyDescent="0.2">
      <c r="AI913" s="96"/>
      <c r="AJ913" s="98"/>
      <c r="AK913" s="115"/>
      <c r="AL913" s="98"/>
    </row>
    <row r="914" spans="35:38" s="75" customFormat="1" x14ac:dyDescent="0.2">
      <c r="AI914" s="96"/>
      <c r="AJ914" s="98"/>
      <c r="AK914" s="115"/>
      <c r="AL914" s="98"/>
    </row>
    <row r="915" spans="35:38" s="75" customFormat="1" x14ac:dyDescent="0.2">
      <c r="AI915" s="96"/>
      <c r="AJ915" s="98"/>
      <c r="AK915" s="115"/>
      <c r="AL915" s="98"/>
    </row>
    <row r="916" spans="35:38" s="75" customFormat="1" x14ac:dyDescent="0.2">
      <c r="AI916" s="96"/>
      <c r="AJ916" s="98"/>
      <c r="AK916" s="115"/>
      <c r="AL916" s="98"/>
    </row>
    <row r="917" spans="35:38" s="75" customFormat="1" x14ac:dyDescent="0.2">
      <c r="AI917" s="96"/>
      <c r="AJ917" s="98"/>
      <c r="AK917" s="115"/>
      <c r="AL917" s="98"/>
    </row>
    <row r="918" spans="35:38" s="75" customFormat="1" x14ac:dyDescent="0.2">
      <c r="AI918" s="96"/>
      <c r="AJ918" s="98"/>
      <c r="AK918" s="115"/>
      <c r="AL918" s="98"/>
    </row>
    <row r="919" spans="35:38" s="75" customFormat="1" x14ac:dyDescent="0.2">
      <c r="AI919" s="96"/>
      <c r="AJ919" s="98"/>
      <c r="AK919" s="115"/>
      <c r="AL919" s="98"/>
    </row>
    <row r="920" spans="35:38" s="75" customFormat="1" x14ac:dyDescent="0.2">
      <c r="AI920" s="96"/>
      <c r="AJ920" s="98"/>
      <c r="AK920" s="115"/>
      <c r="AL920" s="98"/>
    </row>
    <row r="921" spans="35:38" s="75" customFormat="1" x14ac:dyDescent="0.2">
      <c r="AI921" s="96"/>
      <c r="AJ921" s="98"/>
      <c r="AK921" s="115"/>
      <c r="AL921" s="98"/>
    </row>
    <row r="922" spans="35:38" s="75" customFormat="1" x14ac:dyDescent="0.2">
      <c r="AI922" s="96"/>
      <c r="AJ922" s="98"/>
      <c r="AK922" s="115"/>
      <c r="AL922" s="98"/>
    </row>
    <row r="923" spans="35:38" s="75" customFormat="1" x14ac:dyDescent="0.2">
      <c r="AI923" s="96"/>
      <c r="AJ923" s="98"/>
      <c r="AK923" s="115"/>
      <c r="AL923" s="98"/>
    </row>
    <row r="924" spans="35:38" s="75" customFormat="1" x14ac:dyDescent="0.2">
      <c r="AI924" s="96"/>
      <c r="AJ924" s="98"/>
      <c r="AK924" s="115"/>
      <c r="AL924" s="98"/>
    </row>
    <row r="925" spans="35:38" s="75" customFormat="1" x14ac:dyDescent="0.2">
      <c r="AI925" s="96"/>
      <c r="AJ925" s="98"/>
      <c r="AK925" s="115"/>
      <c r="AL925" s="98"/>
    </row>
    <row r="926" spans="35:38" s="75" customFormat="1" x14ac:dyDescent="0.2">
      <c r="AI926" s="96"/>
      <c r="AJ926" s="98"/>
      <c r="AK926" s="115"/>
      <c r="AL926" s="98"/>
    </row>
    <row r="927" spans="35:38" s="75" customFormat="1" x14ac:dyDescent="0.2">
      <c r="AI927" s="96"/>
      <c r="AJ927" s="98"/>
      <c r="AK927" s="115"/>
      <c r="AL927" s="98"/>
    </row>
    <row r="928" spans="35:38" s="75" customFormat="1" x14ac:dyDescent="0.2">
      <c r="AI928" s="96"/>
      <c r="AJ928" s="98"/>
      <c r="AK928" s="115"/>
      <c r="AL928" s="98"/>
    </row>
    <row r="929" spans="35:38" s="75" customFormat="1" x14ac:dyDescent="0.2">
      <c r="AI929" s="96"/>
      <c r="AJ929" s="98"/>
      <c r="AK929" s="115"/>
      <c r="AL929" s="98"/>
    </row>
    <row r="930" spans="35:38" s="75" customFormat="1" x14ac:dyDescent="0.2">
      <c r="AI930" s="96"/>
      <c r="AJ930" s="98"/>
      <c r="AK930" s="115"/>
      <c r="AL930" s="98"/>
    </row>
    <row r="931" spans="35:38" s="75" customFormat="1" x14ac:dyDescent="0.2">
      <c r="AI931" s="96"/>
      <c r="AJ931" s="98"/>
      <c r="AK931" s="115"/>
      <c r="AL931" s="98"/>
    </row>
    <row r="932" spans="35:38" s="75" customFormat="1" x14ac:dyDescent="0.2">
      <c r="AI932" s="96"/>
      <c r="AJ932" s="98"/>
      <c r="AK932" s="115"/>
      <c r="AL932" s="98"/>
    </row>
    <row r="933" spans="35:38" s="75" customFormat="1" x14ac:dyDescent="0.2">
      <c r="AI933" s="96"/>
      <c r="AJ933" s="98"/>
      <c r="AK933" s="115"/>
      <c r="AL933" s="98"/>
    </row>
    <row r="934" spans="35:38" s="75" customFormat="1" x14ac:dyDescent="0.2">
      <c r="AI934" s="96"/>
      <c r="AJ934" s="98"/>
      <c r="AK934" s="115"/>
      <c r="AL934" s="98"/>
    </row>
    <row r="935" spans="35:38" s="75" customFormat="1" x14ac:dyDescent="0.2">
      <c r="AI935" s="96"/>
      <c r="AJ935" s="98"/>
      <c r="AK935" s="115"/>
      <c r="AL935" s="98"/>
    </row>
    <row r="936" spans="35:38" s="75" customFormat="1" x14ac:dyDescent="0.2">
      <c r="AI936" s="96"/>
      <c r="AJ936" s="98"/>
      <c r="AK936" s="115"/>
      <c r="AL936" s="98"/>
    </row>
    <row r="937" spans="35:38" s="75" customFormat="1" x14ac:dyDescent="0.2">
      <c r="AI937" s="96"/>
      <c r="AJ937" s="98"/>
      <c r="AK937" s="115"/>
      <c r="AL937" s="98"/>
    </row>
    <row r="938" spans="35:38" s="75" customFormat="1" x14ac:dyDescent="0.2">
      <c r="AI938" s="96"/>
      <c r="AJ938" s="98"/>
      <c r="AK938" s="115"/>
      <c r="AL938" s="98"/>
    </row>
    <row r="939" spans="35:38" s="75" customFormat="1" x14ac:dyDescent="0.2">
      <c r="AI939" s="96"/>
      <c r="AJ939" s="98"/>
      <c r="AK939" s="115"/>
      <c r="AL939" s="98"/>
    </row>
    <row r="940" spans="35:38" s="75" customFormat="1" x14ac:dyDescent="0.2">
      <c r="AI940" s="96"/>
      <c r="AJ940" s="98"/>
      <c r="AK940" s="115"/>
      <c r="AL940" s="98"/>
    </row>
    <row r="941" spans="35:38" s="75" customFormat="1" x14ac:dyDescent="0.2">
      <c r="AI941" s="96"/>
      <c r="AJ941" s="98"/>
      <c r="AK941" s="115"/>
      <c r="AL941" s="98"/>
    </row>
    <row r="942" spans="35:38" s="75" customFormat="1" x14ac:dyDescent="0.2">
      <c r="AI942" s="96"/>
      <c r="AJ942" s="98"/>
      <c r="AK942" s="115"/>
      <c r="AL942" s="98"/>
    </row>
    <row r="943" spans="35:38" s="75" customFormat="1" x14ac:dyDescent="0.2">
      <c r="AI943" s="96"/>
      <c r="AJ943" s="98"/>
      <c r="AK943" s="115"/>
      <c r="AL943" s="98"/>
    </row>
    <row r="944" spans="35:38" s="75" customFormat="1" x14ac:dyDescent="0.2">
      <c r="AI944" s="96"/>
      <c r="AJ944" s="98"/>
      <c r="AK944" s="115"/>
      <c r="AL944" s="98"/>
    </row>
    <row r="945" spans="35:38" s="75" customFormat="1" x14ac:dyDescent="0.2">
      <c r="AI945" s="96"/>
      <c r="AJ945" s="98"/>
      <c r="AK945" s="115"/>
      <c r="AL945" s="98"/>
    </row>
    <row r="946" spans="35:38" s="75" customFormat="1" x14ac:dyDescent="0.2">
      <c r="AI946" s="96"/>
      <c r="AJ946" s="98"/>
      <c r="AK946" s="115"/>
      <c r="AL946" s="98"/>
    </row>
    <row r="947" spans="35:38" s="75" customFormat="1" x14ac:dyDescent="0.2">
      <c r="AI947" s="96"/>
      <c r="AJ947" s="98"/>
      <c r="AK947" s="115"/>
      <c r="AL947" s="98"/>
    </row>
    <row r="948" spans="35:38" s="75" customFormat="1" x14ac:dyDescent="0.2">
      <c r="AI948" s="96"/>
      <c r="AJ948" s="98"/>
      <c r="AK948" s="115"/>
      <c r="AL948" s="98"/>
    </row>
    <row r="949" spans="35:38" s="75" customFormat="1" x14ac:dyDescent="0.2">
      <c r="AI949" s="96"/>
      <c r="AJ949" s="98"/>
      <c r="AK949" s="115"/>
      <c r="AL949" s="98"/>
    </row>
    <row r="950" spans="35:38" s="75" customFormat="1" x14ac:dyDescent="0.2">
      <c r="AI950" s="96"/>
      <c r="AJ950" s="98"/>
      <c r="AK950" s="115"/>
      <c r="AL950" s="98"/>
    </row>
    <row r="951" spans="35:38" s="75" customFormat="1" x14ac:dyDescent="0.2">
      <c r="AI951" s="96"/>
      <c r="AJ951" s="98"/>
      <c r="AK951" s="115"/>
      <c r="AL951" s="98"/>
    </row>
    <row r="952" spans="35:38" s="75" customFormat="1" x14ac:dyDescent="0.2">
      <c r="AI952" s="96"/>
      <c r="AJ952" s="98"/>
      <c r="AK952" s="115"/>
      <c r="AL952" s="98"/>
    </row>
    <row r="953" spans="35:38" s="75" customFormat="1" x14ac:dyDescent="0.2">
      <c r="AI953" s="96"/>
      <c r="AJ953" s="98"/>
      <c r="AK953" s="115"/>
      <c r="AL953" s="98"/>
    </row>
    <row r="954" spans="35:38" s="75" customFormat="1" x14ac:dyDescent="0.2">
      <c r="AI954" s="96"/>
      <c r="AJ954" s="98"/>
      <c r="AK954" s="115"/>
      <c r="AL954" s="98"/>
    </row>
    <row r="955" spans="35:38" s="75" customFormat="1" x14ac:dyDescent="0.2">
      <c r="AI955" s="96"/>
      <c r="AJ955" s="98"/>
      <c r="AK955" s="115"/>
      <c r="AL955" s="98"/>
    </row>
    <row r="956" spans="35:38" s="75" customFormat="1" x14ac:dyDescent="0.2">
      <c r="AI956" s="96"/>
      <c r="AJ956" s="98"/>
      <c r="AK956" s="115"/>
      <c r="AL956" s="98"/>
    </row>
    <row r="957" spans="35:38" s="75" customFormat="1" x14ac:dyDescent="0.2">
      <c r="AI957" s="96"/>
      <c r="AJ957" s="98"/>
      <c r="AK957" s="115"/>
      <c r="AL957" s="98"/>
    </row>
    <row r="958" spans="35:38" s="75" customFormat="1" x14ac:dyDescent="0.2">
      <c r="AI958" s="96"/>
      <c r="AJ958" s="98"/>
      <c r="AK958" s="115"/>
      <c r="AL958" s="98"/>
    </row>
    <row r="959" spans="35:38" s="75" customFormat="1" x14ac:dyDescent="0.2">
      <c r="AI959" s="96"/>
      <c r="AJ959" s="98"/>
      <c r="AK959" s="115"/>
      <c r="AL959" s="98"/>
    </row>
    <row r="960" spans="35:38" s="75" customFormat="1" x14ac:dyDescent="0.2">
      <c r="AI960" s="96"/>
      <c r="AJ960" s="98"/>
      <c r="AK960" s="115"/>
      <c r="AL960" s="98"/>
    </row>
    <row r="961" spans="35:38" s="75" customFormat="1" x14ac:dyDescent="0.2">
      <c r="AI961" s="96"/>
      <c r="AJ961" s="98"/>
      <c r="AK961" s="115"/>
      <c r="AL961" s="98"/>
    </row>
    <row r="962" spans="35:38" s="75" customFormat="1" x14ac:dyDescent="0.2">
      <c r="AI962" s="96"/>
      <c r="AJ962" s="98"/>
      <c r="AK962" s="115"/>
      <c r="AL962" s="98"/>
    </row>
    <row r="963" spans="35:38" s="75" customFormat="1" x14ac:dyDescent="0.2">
      <c r="AI963" s="96"/>
      <c r="AJ963" s="98"/>
      <c r="AK963" s="115"/>
      <c r="AL963" s="98"/>
    </row>
    <row r="964" spans="35:38" s="75" customFormat="1" x14ac:dyDescent="0.2">
      <c r="AI964" s="96"/>
      <c r="AJ964" s="98"/>
      <c r="AK964" s="115"/>
      <c r="AL964" s="98"/>
    </row>
    <row r="965" spans="35:38" s="75" customFormat="1" x14ac:dyDescent="0.2">
      <c r="AI965" s="96"/>
      <c r="AJ965" s="98"/>
      <c r="AK965" s="115"/>
      <c r="AL965" s="98"/>
    </row>
    <row r="966" spans="35:38" s="75" customFormat="1" x14ac:dyDescent="0.2">
      <c r="AI966" s="96"/>
      <c r="AJ966" s="98"/>
      <c r="AK966" s="115"/>
      <c r="AL966" s="98"/>
    </row>
    <row r="967" spans="35:38" s="75" customFormat="1" x14ac:dyDescent="0.2">
      <c r="AI967" s="96"/>
      <c r="AJ967" s="98"/>
      <c r="AK967" s="115"/>
      <c r="AL967" s="98"/>
    </row>
    <row r="968" spans="35:38" s="75" customFormat="1" x14ac:dyDescent="0.2">
      <c r="AI968" s="96"/>
      <c r="AJ968" s="98"/>
      <c r="AK968" s="115"/>
      <c r="AL968" s="98"/>
    </row>
    <row r="969" spans="35:38" s="75" customFormat="1" x14ac:dyDescent="0.2">
      <c r="AI969" s="96"/>
      <c r="AJ969" s="98"/>
      <c r="AK969" s="115"/>
      <c r="AL969" s="98"/>
    </row>
    <row r="970" spans="35:38" s="75" customFormat="1" x14ac:dyDescent="0.2">
      <c r="AI970" s="96"/>
      <c r="AJ970" s="98"/>
      <c r="AK970" s="115"/>
      <c r="AL970" s="98"/>
    </row>
    <row r="971" spans="35:38" s="75" customFormat="1" x14ac:dyDescent="0.2">
      <c r="AI971" s="96"/>
      <c r="AJ971" s="98"/>
      <c r="AK971" s="115"/>
      <c r="AL971" s="98"/>
    </row>
    <row r="972" spans="35:38" s="75" customFormat="1" x14ac:dyDescent="0.2">
      <c r="AI972" s="96"/>
      <c r="AJ972" s="98"/>
      <c r="AK972" s="115"/>
      <c r="AL972" s="98"/>
    </row>
    <row r="973" spans="35:38" s="75" customFormat="1" x14ac:dyDescent="0.2">
      <c r="AI973" s="96"/>
      <c r="AJ973" s="98"/>
      <c r="AK973" s="115"/>
      <c r="AL973" s="98"/>
    </row>
    <row r="974" spans="35:38" s="75" customFormat="1" x14ac:dyDescent="0.2">
      <c r="AI974" s="96"/>
      <c r="AJ974" s="98"/>
      <c r="AK974" s="115"/>
      <c r="AL974" s="98"/>
    </row>
    <row r="975" spans="35:38" s="75" customFormat="1" x14ac:dyDescent="0.2">
      <c r="AI975" s="96"/>
      <c r="AJ975" s="98"/>
      <c r="AK975" s="115"/>
      <c r="AL975" s="98"/>
    </row>
    <row r="976" spans="35:38" s="75" customFormat="1" x14ac:dyDescent="0.2">
      <c r="AI976" s="96"/>
      <c r="AJ976" s="98"/>
      <c r="AK976" s="115"/>
      <c r="AL976" s="98"/>
    </row>
    <row r="977" spans="35:38" s="75" customFormat="1" x14ac:dyDescent="0.2">
      <c r="AI977" s="96"/>
      <c r="AJ977" s="98"/>
      <c r="AK977" s="115"/>
      <c r="AL977" s="98"/>
    </row>
    <row r="978" spans="35:38" s="75" customFormat="1" x14ac:dyDescent="0.2">
      <c r="AI978" s="96"/>
      <c r="AJ978" s="98"/>
      <c r="AK978" s="115"/>
      <c r="AL978" s="98"/>
    </row>
    <row r="979" spans="35:38" s="75" customFormat="1" x14ac:dyDescent="0.2">
      <c r="AI979" s="96"/>
      <c r="AJ979" s="98"/>
      <c r="AK979" s="115"/>
      <c r="AL979" s="98"/>
    </row>
    <row r="980" spans="35:38" s="75" customFormat="1" x14ac:dyDescent="0.2">
      <c r="AI980" s="96"/>
      <c r="AJ980" s="98"/>
      <c r="AK980" s="115"/>
      <c r="AL980" s="98"/>
    </row>
    <row r="981" spans="35:38" s="75" customFormat="1" x14ac:dyDescent="0.2">
      <c r="AI981" s="96"/>
      <c r="AJ981" s="98"/>
      <c r="AK981" s="115"/>
      <c r="AL981" s="98"/>
    </row>
    <row r="982" spans="35:38" s="75" customFormat="1" x14ac:dyDescent="0.2">
      <c r="AI982" s="96"/>
      <c r="AJ982" s="98"/>
      <c r="AK982" s="115"/>
      <c r="AL982" s="98"/>
    </row>
    <row r="983" spans="35:38" s="75" customFormat="1" x14ac:dyDescent="0.2">
      <c r="AI983" s="96"/>
      <c r="AJ983" s="98"/>
      <c r="AK983" s="115"/>
      <c r="AL983" s="98"/>
    </row>
    <row r="984" spans="35:38" s="75" customFormat="1" x14ac:dyDescent="0.2">
      <c r="AI984" s="96"/>
      <c r="AJ984" s="98"/>
      <c r="AK984" s="115"/>
      <c r="AL984" s="98"/>
    </row>
    <row r="985" spans="35:38" s="75" customFormat="1" x14ac:dyDescent="0.2">
      <c r="AI985" s="96"/>
      <c r="AJ985" s="98"/>
      <c r="AK985" s="115"/>
      <c r="AL985" s="98"/>
    </row>
    <row r="986" spans="35:38" s="75" customFormat="1" x14ac:dyDescent="0.2">
      <c r="AI986" s="96"/>
      <c r="AJ986" s="98"/>
      <c r="AK986" s="115"/>
      <c r="AL986" s="98"/>
    </row>
    <row r="987" spans="35:38" s="75" customFormat="1" x14ac:dyDescent="0.2">
      <c r="AI987" s="96"/>
      <c r="AJ987" s="98"/>
      <c r="AK987" s="115"/>
      <c r="AL987" s="98"/>
    </row>
    <row r="988" spans="35:38" s="75" customFormat="1" x14ac:dyDescent="0.2">
      <c r="AI988" s="96"/>
      <c r="AJ988" s="98"/>
      <c r="AK988" s="115"/>
      <c r="AL988" s="98"/>
    </row>
    <row r="989" spans="35:38" s="75" customFormat="1" x14ac:dyDescent="0.2">
      <c r="AI989" s="96"/>
      <c r="AJ989" s="98"/>
      <c r="AK989" s="115"/>
      <c r="AL989" s="98"/>
    </row>
    <row r="990" spans="35:38" s="75" customFormat="1" x14ac:dyDescent="0.2">
      <c r="AI990" s="96"/>
      <c r="AJ990" s="98"/>
      <c r="AK990" s="115"/>
      <c r="AL990" s="98"/>
    </row>
    <row r="991" spans="35:38" s="75" customFormat="1" x14ac:dyDescent="0.2">
      <c r="AI991" s="96"/>
      <c r="AJ991" s="98"/>
      <c r="AK991" s="115"/>
      <c r="AL991" s="98"/>
    </row>
    <row r="992" spans="35:38" s="75" customFormat="1" x14ac:dyDescent="0.2">
      <c r="AI992" s="96"/>
      <c r="AJ992" s="98"/>
      <c r="AK992" s="115"/>
      <c r="AL992" s="98"/>
    </row>
    <row r="993" spans="35:38" s="75" customFormat="1" x14ac:dyDescent="0.2">
      <c r="AI993" s="96"/>
      <c r="AJ993" s="98"/>
      <c r="AK993" s="115"/>
      <c r="AL993" s="98"/>
    </row>
    <row r="994" spans="35:38" s="75" customFormat="1" x14ac:dyDescent="0.2">
      <c r="AI994" s="96"/>
      <c r="AJ994" s="98"/>
      <c r="AK994" s="115"/>
      <c r="AL994" s="98"/>
    </row>
    <row r="995" spans="35:38" s="75" customFormat="1" x14ac:dyDescent="0.2">
      <c r="AI995" s="96"/>
      <c r="AJ995" s="98"/>
      <c r="AK995" s="115"/>
      <c r="AL995" s="98"/>
    </row>
    <row r="996" spans="35:38" s="75" customFormat="1" x14ac:dyDescent="0.2">
      <c r="AI996" s="96"/>
      <c r="AJ996" s="98"/>
      <c r="AK996" s="115"/>
      <c r="AL996" s="98"/>
    </row>
    <row r="997" spans="35:38" s="75" customFormat="1" x14ac:dyDescent="0.2">
      <c r="AI997" s="96"/>
      <c r="AJ997" s="98"/>
      <c r="AK997" s="115"/>
      <c r="AL997" s="98"/>
    </row>
    <row r="998" spans="35:38" s="75" customFormat="1" x14ac:dyDescent="0.2">
      <c r="AI998" s="96"/>
      <c r="AJ998" s="98"/>
      <c r="AK998" s="115"/>
      <c r="AL998" s="98"/>
    </row>
    <row r="999" spans="35:38" s="75" customFormat="1" x14ac:dyDescent="0.2">
      <c r="AI999" s="96"/>
      <c r="AJ999" s="98"/>
      <c r="AK999" s="115"/>
      <c r="AL999" s="98"/>
    </row>
    <row r="1000" spans="35:38" s="75" customFormat="1" x14ac:dyDescent="0.2">
      <c r="AI1000" s="96"/>
      <c r="AJ1000" s="98"/>
      <c r="AK1000" s="115"/>
      <c r="AL1000" s="98"/>
    </row>
    <row r="1001" spans="35:38" s="75" customFormat="1" x14ac:dyDescent="0.2">
      <c r="AI1001" s="96"/>
      <c r="AJ1001" s="98"/>
      <c r="AK1001" s="115"/>
      <c r="AL1001" s="98"/>
    </row>
    <row r="1002" spans="35:38" s="75" customFormat="1" x14ac:dyDescent="0.2">
      <c r="AI1002" s="96"/>
      <c r="AJ1002" s="98"/>
      <c r="AK1002" s="115"/>
      <c r="AL1002" s="98"/>
    </row>
    <row r="1003" spans="35:38" s="75" customFormat="1" x14ac:dyDescent="0.2">
      <c r="AI1003" s="96"/>
      <c r="AJ1003" s="98"/>
      <c r="AK1003" s="115"/>
      <c r="AL1003" s="98"/>
    </row>
    <row r="1004" spans="35:38" s="75" customFormat="1" x14ac:dyDescent="0.2">
      <c r="AI1004" s="96"/>
      <c r="AJ1004" s="98"/>
      <c r="AK1004" s="115"/>
      <c r="AL1004" s="98"/>
    </row>
    <row r="1005" spans="35:38" s="75" customFormat="1" x14ac:dyDescent="0.2">
      <c r="AI1005" s="96"/>
      <c r="AJ1005" s="98"/>
      <c r="AK1005" s="115"/>
      <c r="AL1005" s="98"/>
    </row>
    <row r="1006" spans="35:38" s="75" customFormat="1" x14ac:dyDescent="0.2">
      <c r="AI1006" s="96"/>
      <c r="AJ1006" s="98"/>
      <c r="AK1006" s="115"/>
      <c r="AL1006" s="98"/>
    </row>
    <row r="1007" spans="35:38" s="75" customFormat="1" x14ac:dyDescent="0.2">
      <c r="AI1007" s="96"/>
      <c r="AJ1007" s="98"/>
      <c r="AK1007" s="115"/>
      <c r="AL1007" s="98"/>
    </row>
    <row r="1008" spans="35:38" s="75" customFormat="1" x14ac:dyDescent="0.2">
      <c r="AI1008" s="96"/>
      <c r="AJ1008" s="98"/>
      <c r="AK1008" s="115"/>
      <c r="AL1008" s="98"/>
    </row>
    <row r="1009" spans="35:38" s="75" customFormat="1" x14ac:dyDescent="0.2">
      <c r="AI1009" s="96"/>
      <c r="AJ1009" s="98"/>
      <c r="AK1009" s="115"/>
      <c r="AL1009" s="98"/>
    </row>
    <row r="1010" spans="35:38" s="75" customFormat="1" x14ac:dyDescent="0.2">
      <c r="AI1010" s="96"/>
      <c r="AJ1010" s="98"/>
      <c r="AK1010" s="115"/>
      <c r="AL1010" s="98"/>
    </row>
    <row r="1011" spans="35:38" s="75" customFormat="1" x14ac:dyDescent="0.2">
      <c r="AI1011" s="96"/>
      <c r="AJ1011" s="98"/>
      <c r="AK1011" s="115"/>
      <c r="AL1011" s="98"/>
    </row>
    <row r="1012" spans="35:38" s="75" customFormat="1" x14ac:dyDescent="0.2">
      <c r="AI1012" s="96"/>
      <c r="AJ1012" s="98"/>
      <c r="AK1012" s="115"/>
      <c r="AL1012" s="98"/>
    </row>
    <row r="1013" spans="35:38" s="75" customFormat="1" x14ac:dyDescent="0.2">
      <c r="AI1013" s="96"/>
      <c r="AJ1013" s="98"/>
      <c r="AK1013" s="115"/>
      <c r="AL1013" s="98"/>
    </row>
    <row r="1014" spans="35:38" s="75" customFormat="1" x14ac:dyDescent="0.2">
      <c r="AI1014" s="96"/>
      <c r="AJ1014" s="98"/>
      <c r="AK1014" s="115"/>
      <c r="AL1014" s="98"/>
    </row>
    <row r="1015" spans="35:38" s="75" customFormat="1" x14ac:dyDescent="0.2">
      <c r="AI1015" s="96"/>
      <c r="AJ1015" s="98"/>
      <c r="AK1015" s="115"/>
      <c r="AL1015" s="98"/>
    </row>
    <row r="1016" spans="35:38" s="75" customFormat="1" x14ac:dyDescent="0.2">
      <c r="AI1016" s="96"/>
      <c r="AJ1016" s="98"/>
      <c r="AK1016" s="115"/>
      <c r="AL1016" s="98"/>
    </row>
    <row r="1017" spans="35:38" s="75" customFormat="1" x14ac:dyDescent="0.2">
      <c r="AI1017" s="96"/>
      <c r="AJ1017" s="98"/>
      <c r="AK1017" s="115"/>
      <c r="AL1017" s="98"/>
    </row>
    <row r="1018" spans="35:38" s="75" customFormat="1" x14ac:dyDescent="0.2">
      <c r="AI1018" s="96"/>
      <c r="AJ1018" s="98"/>
      <c r="AK1018" s="115"/>
      <c r="AL1018" s="98"/>
    </row>
    <row r="1019" spans="35:38" s="75" customFormat="1" x14ac:dyDescent="0.2">
      <c r="AI1019" s="96"/>
      <c r="AJ1019" s="98"/>
      <c r="AK1019" s="115"/>
      <c r="AL1019" s="98"/>
    </row>
    <row r="1020" spans="35:38" s="75" customFormat="1" x14ac:dyDescent="0.2">
      <c r="AI1020" s="96"/>
      <c r="AJ1020" s="98"/>
      <c r="AK1020" s="115"/>
      <c r="AL1020" s="98"/>
    </row>
    <row r="1021" spans="35:38" s="75" customFormat="1" x14ac:dyDescent="0.2">
      <c r="AI1021" s="96"/>
      <c r="AJ1021" s="98"/>
      <c r="AK1021" s="115"/>
      <c r="AL1021" s="98"/>
    </row>
    <row r="1022" spans="35:38" s="75" customFormat="1" x14ac:dyDescent="0.2">
      <c r="AI1022" s="96"/>
      <c r="AJ1022" s="98"/>
      <c r="AK1022" s="115"/>
      <c r="AL1022" s="98"/>
    </row>
    <row r="1023" spans="35:38" s="75" customFormat="1" x14ac:dyDescent="0.2">
      <c r="AI1023" s="96"/>
      <c r="AJ1023" s="98"/>
      <c r="AK1023" s="115"/>
      <c r="AL1023" s="98"/>
    </row>
    <row r="1024" spans="35:38" s="75" customFormat="1" x14ac:dyDescent="0.2">
      <c r="AI1024" s="96"/>
      <c r="AJ1024" s="98"/>
      <c r="AK1024" s="115"/>
      <c r="AL1024" s="98"/>
    </row>
    <row r="1025" spans="35:38" s="75" customFormat="1" x14ac:dyDescent="0.2">
      <c r="AI1025" s="96"/>
      <c r="AJ1025" s="98"/>
      <c r="AK1025" s="115"/>
      <c r="AL1025" s="98"/>
    </row>
    <row r="1026" spans="35:38" s="75" customFormat="1" x14ac:dyDescent="0.2">
      <c r="AI1026" s="96"/>
      <c r="AJ1026" s="98"/>
      <c r="AK1026" s="115"/>
      <c r="AL1026" s="98"/>
    </row>
    <row r="1027" spans="35:38" s="75" customFormat="1" x14ac:dyDescent="0.2">
      <c r="AI1027" s="96"/>
      <c r="AJ1027" s="98"/>
      <c r="AK1027" s="115"/>
      <c r="AL1027" s="98"/>
    </row>
    <row r="1028" spans="35:38" s="75" customFormat="1" x14ac:dyDescent="0.2">
      <c r="AI1028" s="96"/>
      <c r="AJ1028" s="98"/>
      <c r="AK1028" s="115"/>
      <c r="AL1028" s="98"/>
    </row>
    <row r="1029" spans="35:38" s="75" customFormat="1" x14ac:dyDescent="0.2">
      <c r="AI1029" s="96"/>
      <c r="AJ1029" s="98"/>
      <c r="AK1029" s="115"/>
      <c r="AL1029" s="98"/>
    </row>
    <row r="1030" spans="35:38" s="75" customFormat="1" x14ac:dyDescent="0.2">
      <c r="AI1030" s="96"/>
      <c r="AJ1030" s="98"/>
      <c r="AK1030" s="115"/>
      <c r="AL1030" s="98"/>
    </row>
    <row r="1031" spans="35:38" s="75" customFormat="1" x14ac:dyDescent="0.2">
      <c r="AI1031" s="96"/>
      <c r="AJ1031" s="98"/>
      <c r="AK1031" s="115"/>
      <c r="AL1031" s="98"/>
    </row>
    <row r="1032" spans="35:38" s="75" customFormat="1" x14ac:dyDescent="0.2">
      <c r="AI1032" s="96"/>
      <c r="AJ1032" s="98"/>
      <c r="AK1032" s="115"/>
      <c r="AL1032" s="98"/>
    </row>
    <row r="1033" spans="35:38" s="75" customFormat="1" x14ac:dyDescent="0.2">
      <c r="AI1033" s="96"/>
      <c r="AJ1033" s="98"/>
      <c r="AK1033" s="115"/>
      <c r="AL1033" s="98"/>
    </row>
    <row r="1034" spans="35:38" s="75" customFormat="1" x14ac:dyDescent="0.2">
      <c r="AI1034" s="96"/>
      <c r="AJ1034" s="98"/>
      <c r="AK1034" s="115"/>
      <c r="AL1034" s="98"/>
    </row>
    <row r="1035" spans="35:38" s="75" customFormat="1" x14ac:dyDescent="0.2">
      <c r="AI1035" s="96"/>
      <c r="AJ1035" s="98"/>
      <c r="AK1035" s="115"/>
      <c r="AL1035" s="98"/>
    </row>
    <row r="1036" spans="35:38" s="75" customFormat="1" x14ac:dyDescent="0.2">
      <c r="AI1036" s="96"/>
      <c r="AJ1036" s="98"/>
      <c r="AK1036" s="115"/>
      <c r="AL1036" s="98"/>
    </row>
    <row r="1037" spans="35:38" s="75" customFormat="1" x14ac:dyDescent="0.2">
      <c r="AI1037" s="96"/>
      <c r="AJ1037" s="98"/>
      <c r="AK1037" s="115"/>
      <c r="AL1037" s="98"/>
    </row>
    <row r="1038" spans="35:38" s="75" customFormat="1" x14ac:dyDescent="0.2">
      <c r="AI1038" s="96"/>
      <c r="AJ1038" s="98"/>
      <c r="AK1038" s="115"/>
      <c r="AL1038" s="98"/>
    </row>
    <row r="1039" spans="35:38" s="75" customFormat="1" x14ac:dyDescent="0.2">
      <c r="AI1039" s="96"/>
      <c r="AJ1039" s="98"/>
      <c r="AK1039" s="115"/>
      <c r="AL1039" s="98"/>
    </row>
    <row r="1040" spans="35:38" s="75" customFormat="1" x14ac:dyDescent="0.2">
      <c r="AI1040" s="96"/>
      <c r="AJ1040" s="98"/>
      <c r="AK1040" s="115"/>
      <c r="AL1040" s="98"/>
    </row>
    <row r="1041" spans="35:38" s="75" customFormat="1" x14ac:dyDescent="0.2">
      <c r="AI1041" s="96"/>
      <c r="AJ1041" s="98"/>
      <c r="AK1041" s="115"/>
      <c r="AL1041" s="98"/>
    </row>
    <row r="1042" spans="35:38" s="75" customFormat="1" x14ac:dyDescent="0.2">
      <c r="AI1042" s="96"/>
      <c r="AJ1042" s="98"/>
      <c r="AK1042" s="115"/>
      <c r="AL1042" s="98"/>
    </row>
    <row r="1043" spans="35:38" s="75" customFormat="1" x14ac:dyDescent="0.2">
      <c r="AI1043" s="96"/>
      <c r="AJ1043" s="98"/>
      <c r="AK1043" s="115"/>
      <c r="AL1043" s="98"/>
    </row>
    <row r="1044" spans="35:38" s="75" customFormat="1" x14ac:dyDescent="0.2">
      <c r="AI1044" s="96"/>
      <c r="AJ1044" s="98"/>
      <c r="AK1044" s="115"/>
      <c r="AL1044" s="98"/>
    </row>
    <row r="1045" spans="35:38" s="75" customFormat="1" x14ac:dyDescent="0.2">
      <c r="AI1045" s="96"/>
      <c r="AJ1045" s="98"/>
      <c r="AK1045" s="115"/>
      <c r="AL1045" s="98"/>
    </row>
    <row r="1046" spans="35:38" s="75" customFormat="1" x14ac:dyDescent="0.2">
      <c r="AI1046" s="96"/>
      <c r="AJ1046" s="98"/>
      <c r="AK1046" s="115"/>
      <c r="AL1046" s="98"/>
    </row>
    <row r="1047" spans="35:38" s="75" customFormat="1" x14ac:dyDescent="0.2">
      <c r="AI1047" s="96"/>
      <c r="AJ1047" s="98"/>
      <c r="AK1047" s="115"/>
      <c r="AL1047" s="98"/>
    </row>
    <row r="1048" spans="35:38" s="75" customFormat="1" x14ac:dyDescent="0.2">
      <c r="AI1048" s="96"/>
      <c r="AJ1048" s="98"/>
      <c r="AK1048" s="115"/>
      <c r="AL1048" s="98"/>
    </row>
    <row r="1049" spans="35:38" s="75" customFormat="1" x14ac:dyDescent="0.2">
      <c r="AI1049" s="96"/>
      <c r="AJ1049" s="98"/>
      <c r="AK1049" s="115"/>
      <c r="AL1049" s="98"/>
    </row>
    <row r="1050" spans="35:38" s="75" customFormat="1" x14ac:dyDescent="0.2">
      <c r="AI1050" s="96"/>
      <c r="AJ1050" s="98"/>
      <c r="AK1050" s="115"/>
      <c r="AL1050" s="98"/>
    </row>
    <row r="1051" spans="35:38" s="75" customFormat="1" x14ac:dyDescent="0.2">
      <c r="AI1051" s="96"/>
      <c r="AJ1051" s="98"/>
      <c r="AK1051" s="115"/>
      <c r="AL1051" s="98"/>
    </row>
    <row r="1052" spans="35:38" s="75" customFormat="1" x14ac:dyDescent="0.2">
      <c r="AI1052" s="96"/>
      <c r="AJ1052" s="98"/>
      <c r="AK1052" s="115"/>
      <c r="AL1052" s="98"/>
    </row>
    <row r="1053" spans="35:38" s="75" customFormat="1" x14ac:dyDescent="0.2">
      <c r="AI1053" s="96"/>
      <c r="AJ1053" s="98"/>
      <c r="AK1053" s="115"/>
      <c r="AL1053" s="98"/>
    </row>
    <row r="1054" spans="35:38" s="75" customFormat="1" x14ac:dyDescent="0.2">
      <c r="AI1054" s="96"/>
      <c r="AJ1054" s="98"/>
      <c r="AK1054" s="115"/>
      <c r="AL1054" s="98"/>
    </row>
    <row r="1055" spans="35:38" s="75" customFormat="1" x14ac:dyDescent="0.2">
      <c r="AI1055" s="96"/>
      <c r="AJ1055" s="98"/>
      <c r="AK1055" s="115"/>
      <c r="AL1055" s="98"/>
    </row>
    <row r="1056" spans="35:38" s="75" customFormat="1" x14ac:dyDescent="0.2">
      <c r="AI1056" s="96"/>
      <c r="AJ1056" s="98"/>
      <c r="AK1056" s="115"/>
      <c r="AL1056" s="98"/>
    </row>
    <row r="1057" spans="35:38" s="75" customFormat="1" x14ac:dyDescent="0.2">
      <c r="AI1057" s="96"/>
      <c r="AJ1057" s="98"/>
      <c r="AK1057" s="115"/>
      <c r="AL1057" s="98"/>
    </row>
    <row r="1058" spans="35:38" s="75" customFormat="1" x14ac:dyDescent="0.2">
      <c r="AI1058" s="96"/>
      <c r="AJ1058" s="98"/>
      <c r="AK1058" s="115"/>
      <c r="AL1058" s="98"/>
    </row>
    <row r="1059" spans="35:38" s="75" customFormat="1" x14ac:dyDescent="0.2">
      <c r="AI1059" s="96"/>
      <c r="AJ1059" s="98"/>
      <c r="AK1059" s="115"/>
      <c r="AL1059" s="98"/>
    </row>
    <row r="1060" spans="35:38" s="75" customFormat="1" x14ac:dyDescent="0.2">
      <c r="AI1060" s="96"/>
      <c r="AJ1060" s="98"/>
      <c r="AK1060" s="115"/>
      <c r="AL1060" s="98"/>
    </row>
    <row r="1061" spans="35:38" s="75" customFormat="1" x14ac:dyDescent="0.2">
      <c r="AI1061" s="96"/>
      <c r="AJ1061" s="98"/>
      <c r="AK1061" s="115"/>
      <c r="AL1061" s="98"/>
    </row>
    <row r="1062" spans="35:38" s="75" customFormat="1" x14ac:dyDescent="0.2">
      <c r="AI1062" s="96"/>
      <c r="AJ1062" s="98"/>
      <c r="AK1062" s="115"/>
      <c r="AL1062" s="98"/>
    </row>
    <row r="1063" spans="35:38" s="75" customFormat="1" x14ac:dyDescent="0.2">
      <c r="AI1063" s="96"/>
      <c r="AJ1063" s="98"/>
      <c r="AK1063" s="115"/>
      <c r="AL1063" s="98"/>
    </row>
    <row r="1064" spans="35:38" s="75" customFormat="1" x14ac:dyDescent="0.2">
      <c r="AI1064" s="96"/>
      <c r="AJ1064" s="98"/>
      <c r="AK1064" s="115"/>
      <c r="AL1064" s="98"/>
    </row>
    <row r="1065" spans="35:38" s="75" customFormat="1" x14ac:dyDescent="0.2">
      <c r="AI1065" s="96"/>
      <c r="AJ1065" s="98"/>
      <c r="AK1065" s="115"/>
      <c r="AL1065" s="98"/>
    </row>
    <row r="1066" spans="35:38" s="75" customFormat="1" x14ac:dyDescent="0.2">
      <c r="AI1066" s="96"/>
      <c r="AJ1066" s="98"/>
      <c r="AK1066" s="115"/>
      <c r="AL1066" s="98"/>
    </row>
    <row r="1067" spans="35:38" s="75" customFormat="1" x14ac:dyDescent="0.2">
      <c r="AI1067" s="96"/>
      <c r="AJ1067" s="98"/>
      <c r="AK1067" s="115"/>
      <c r="AL1067" s="98"/>
    </row>
    <row r="1068" spans="35:38" s="75" customFormat="1" x14ac:dyDescent="0.2">
      <c r="AI1068" s="96"/>
      <c r="AJ1068" s="98"/>
      <c r="AK1068" s="115"/>
      <c r="AL1068" s="98"/>
    </row>
    <row r="1069" spans="35:38" s="75" customFormat="1" x14ac:dyDescent="0.2">
      <c r="AI1069" s="96"/>
      <c r="AJ1069" s="98"/>
      <c r="AK1069" s="115"/>
      <c r="AL1069" s="98"/>
    </row>
    <row r="1070" spans="35:38" s="75" customFormat="1" x14ac:dyDescent="0.2">
      <c r="AI1070" s="96"/>
      <c r="AJ1070" s="98"/>
      <c r="AK1070" s="115"/>
      <c r="AL1070" s="98"/>
    </row>
    <row r="1071" spans="35:38" s="75" customFormat="1" x14ac:dyDescent="0.2">
      <c r="AI1071" s="96"/>
      <c r="AJ1071" s="98"/>
      <c r="AK1071" s="115"/>
      <c r="AL1071" s="98"/>
    </row>
    <row r="1072" spans="35:38" s="75" customFormat="1" x14ac:dyDescent="0.2">
      <c r="AI1072" s="96"/>
      <c r="AJ1072" s="98"/>
      <c r="AK1072" s="115"/>
      <c r="AL1072" s="98"/>
    </row>
    <row r="1073" spans="35:38" s="75" customFormat="1" x14ac:dyDescent="0.2">
      <c r="AI1073" s="96"/>
      <c r="AJ1073" s="98"/>
      <c r="AK1073" s="115"/>
      <c r="AL1073" s="98"/>
    </row>
    <row r="1074" spans="35:38" s="75" customFormat="1" x14ac:dyDescent="0.2">
      <c r="AI1074" s="96"/>
      <c r="AJ1074" s="98"/>
      <c r="AK1074" s="115"/>
      <c r="AL1074" s="98"/>
    </row>
    <row r="1075" spans="35:38" s="75" customFormat="1" x14ac:dyDescent="0.2">
      <c r="AI1075" s="96"/>
      <c r="AJ1075" s="98"/>
      <c r="AK1075" s="115"/>
      <c r="AL1075" s="98"/>
    </row>
    <row r="1076" spans="35:38" s="75" customFormat="1" x14ac:dyDescent="0.2">
      <c r="AI1076" s="96"/>
      <c r="AJ1076" s="98"/>
      <c r="AK1076" s="115"/>
      <c r="AL1076" s="98"/>
    </row>
    <row r="1077" spans="35:38" s="75" customFormat="1" x14ac:dyDescent="0.2">
      <c r="AI1077" s="96"/>
      <c r="AJ1077" s="98"/>
      <c r="AK1077" s="115"/>
      <c r="AL1077" s="98"/>
    </row>
    <row r="1078" spans="35:38" s="75" customFormat="1" x14ac:dyDescent="0.2">
      <c r="AI1078" s="96"/>
      <c r="AJ1078" s="98"/>
      <c r="AK1078" s="115"/>
      <c r="AL1078" s="98"/>
    </row>
    <row r="1079" spans="35:38" s="75" customFormat="1" x14ac:dyDescent="0.2">
      <c r="AI1079" s="96"/>
      <c r="AJ1079" s="98"/>
      <c r="AK1079" s="115"/>
      <c r="AL1079" s="98"/>
    </row>
    <row r="1080" spans="35:38" s="75" customFormat="1" x14ac:dyDescent="0.2">
      <c r="AI1080" s="96"/>
      <c r="AJ1080" s="98"/>
      <c r="AK1080" s="115"/>
      <c r="AL1080" s="98"/>
    </row>
    <row r="1081" spans="35:38" s="75" customFormat="1" x14ac:dyDescent="0.2">
      <c r="AI1081" s="96"/>
      <c r="AJ1081" s="98"/>
      <c r="AK1081" s="115"/>
      <c r="AL1081" s="98"/>
    </row>
    <row r="1082" spans="35:38" s="75" customFormat="1" x14ac:dyDescent="0.2">
      <c r="AI1082" s="96"/>
      <c r="AJ1082" s="98"/>
      <c r="AK1082" s="115"/>
      <c r="AL1082" s="98"/>
    </row>
    <row r="1083" spans="35:38" s="75" customFormat="1" x14ac:dyDescent="0.2">
      <c r="AI1083" s="96"/>
      <c r="AJ1083" s="98"/>
      <c r="AK1083" s="115"/>
      <c r="AL1083" s="98"/>
    </row>
    <row r="1084" spans="35:38" s="75" customFormat="1" x14ac:dyDescent="0.2">
      <c r="AI1084" s="96"/>
      <c r="AJ1084" s="98"/>
      <c r="AK1084" s="115"/>
      <c r="AL1084" s="98"/>
    </row>
    <row r="1085" spans="35:38" s="75" customFormat="1" x14ac:dyDescent="0.2">
      <c r="AI1085" s="96"/>
      <c r="AJ1085" s="98"/>
      <c r="AK1085" s="115"/>
      <c r="AL1085" s="98"/>
    </row>
    <row r="1086" spans="35:38" s="75" customFormat="1" x14ac:dyDescent="0.2">
      <c r="AI1086" s="96"/>
      <c r="AJ1086" s="98"/>
      <c r="AK1086" s="115"/>
      <c r="AL1086" s="98"/>
    </row>
    <row r="1087" spans="35:38" s="75" customFormat="1" x14ac:dyDescent="0.2">
      <c r="AI1087" s="96"/>
      <c r="AJ1087" s="98"/>
      <c r="AK1087" s="115"/>
      <c r="AL1087" s="98"/>
    </row>
    <row r="1088" spans="35:38" s="75" customFormat="1" x14ac:dyDescent="0.2">
      <c r="AI1088" s="96"/>
      <c r="AJ1088" s="98"/>
      <c r="AK1088" s="115"/>
      <c r="AL1088" s="98"/>
    </row>
    <row r="1089" spans="35:38" s="75" customFormat="1" x14ac:dyDescent="0.2">
      <c r="AI1089" s="96"/>
      <c r="AJ1089" s="98"/>
      <c r="AK1089" s="115"/>
      <c r="AL1089" s="98"/>
    </row>
    <row r="1090" spans="35:38" s="75" customFormat="1" x14ac:dyDescent="0.2">
      <c r="AI1090" s="96"/>
      <c r="AJ1090" s="98"/>
      <c r="AK1090" s="115"/>
      <c r="AL1090" s="98"/>
    </row>
    <row r="1091" spans="35:38" s="75" customFormat="1" x14ac:dyDescent="0.2">
      <c r="AI1091" s="96"/>
      <c r="AJ1091" s="98"/>
      <c r="AK1091" s="115"/>
      <c r="AL1091" s="98"/>
    </row>
    <row r="1092" spans="35:38" s="75" customFormat="1" x14ac:dyDescent="0.2">
      <c r="AI1092" s="96"/>
      <c r="AJ1092" s="98"/>
      <c r="AK1092" s="115"/>
      <c r="AL1092" s="98"/>
    </row>
    <row r="1093" spans="35:38" s="75" customFormat="1" x14ac:dyDescent="0.2">
      <c r="AI1093" s="96"/>
      <c r="AJ1093" s="98"/>
      <c r="AK1093" s="115"/>
      <c r="AL1093" s="98"/>
    </row>
    <row r="1094" spans="35:38" s="75" customFormat="1" x14ac:dyDescent="0.2">
      <c r="AI1094" s="96"/>
      <c r="AJ1094" s="98"/>
      <c r="AK1094" s="115"/>
      <c r="AL1094" s="98"/>
    </row>
    <row r="1095" spans="35:38" s="75" customFormat="1" x14ac:dyDescent="0.2">
      <c r="AI1095" s="96"/>
      <c r="AJ1095" s="98"/>
      <c r="AK1095" s="115"/>
      <c r="AL1095" s="98"/>
    </row>
    <row r="1096" spans="35:38" s="75" customFormat="1" x14ac:dyDescent="0.2">
      <c r="AI1096" s="96"/>
      <c r="AJ1096" s="98"/>
      <c r="AK1096" s="115"/>
      <c r="AL1096" s="98"/>
    </row>
    <row r="1097" spans="35:38" s="75" customFormat="1" x14ac:dyDescent="0.2">
      <c r="AI1097" s="96"/>
      <c r="AJ1097" s="98"/>
      <c r="AK1097" s="115"/>
      <c r="AL1097" s="98"/>
    </row>
    <row r="1098" spans="35:38" s="75" customFormat="1" x14ac:dyDescent="0.2">
      <c r="AI1098" s="96"/>
      <c r="AJ1098" s="98"/>
      <c r="AK1098" s="115"/>
      <c r="AL1098" s="98"/>
    </row>
    <row r="1099" spans="35:38" s="75" customFormat="1" x14ac:dyDescent="0.2">
      <c r="AI1099" s="96"/>
      <c r="AJ1099" s="98"/>
      <c r="AK1099" s="115"/>
      <c r="AL1099" s="98"/>
    </row>
    <row r="1100" spans="35:38" s="75" customFormat="1" x14ac:dyDescent="0.2">
      <c r="AI1100" s="96"/>
      <c r="AJ1100" s="98"/>
      <c r="AK1100" s="115"/>
      <c r="AL1100" s="98"/>
    </row>
    <row r="1101" spans="35:38" s="75" customFormat="1" x14ac:dyDescent="0.2">
      <c r="AI1101" s="96"/>
      <c r="AJ1101" s="98"/>
      <c r="AK1101" s="115"/>
      <c r="AL1101" s="98"/>
    </row>
    <row r="1102" spans="35:38" s="75" customFormat="1" x14ac:dyDescent="0.2">
      <c r="AI1102" s="96"/>
      <c r="AJ1102" s="98"/>
      <c r="AK1102" s="115"/>
      <c r="AL1102" s="98"/>
    </row>
    <row r="1103" spans="35:38" s="75" customFormat="1" x14ac:dyDescent="0.2">
      <c r="AI1103" s="96"/>
      <c r="AJ1103" s="98"/>
      <c r="AK1103" s="115"/>
      <c r="AL1103" s="98"/>
    </row>
    <row r="1104" spans="35:38" s="75" customFormat="1" x14ac:dyDescent="0.2">
      <c r="AI1104" s="96"/>
      <c r="AJ1104" s="98"/>
      <c r="AK1104" s="115"/>
      <c r="AL1104" s="98"/>
    </row>
    <row r="1105" spans="35:38" s="75" customFormat="1" x14ac:dyDescent="0.2">
      <c r="AI1105" s="96"/>
      <c r="AJ1105" s="98"/>
      <c r="AK1105" s="115"/>
      <c r="AL1105" s="98"/>
    </row>
    <row r="1106" spans="35:38" s="75" customFormat="1" x14ac:dyDescent="0.2">
      <c r="AI1106" s="96"/>
      <c r="AJ1106" s="98"/>
      <c r="AK1106" s="115"/>
      <c r="AL1106" s="98"/>
    </row>
    <row r="1107" spans="35:38" s="75" customFormat="1" x14ac:dyDescent="0.2">
      <c r="AI1107" s="96"/>
      <c r="AJ1107" s="98"/>
      <c r="AK1107" s="115"/>
      <c r="AL1107" s="98"/>
    </row>
    <row r="1108" spans="35:38" s="75" customFormat="1" x14ac:dyDescent="0.2">
      <c r="AI1108" s="96"/>
      <c r="AJ1108" s="98"/>
      <c r="AK1108" s="115"/>
      <c r="AL1108" s="98"/>
    </row>
    <row r="1109" spans="35:38" s="75" customFormat="1" x14ac:dyDescent="0.2">
      <c r="AI1109" s="96"/>
      <c r="AJ1109" s="98"/>
      <c r="AK1109" s="115"/>
      <c r="AL1109" s="98"/>
    </row>
    <row r="1110" spans="35:38" s="75" customFormat="1" x14ac:dyDescent="0.2">
      <c r="AI1110" s="96"/>
      <c r="AJ1110" s="98"/>
      <c r="AK1110" s="115"/>
      <c r="AL1110" s="98"/>
    </row>
    <row r="1111" spans="35:38" s="75" customFormat="1" x14ac:dyDescent="0.2">
      <c r="AI1111" s="96"/>
      <c r="AJ1111" s="98"/>
      <c r="AK1111" s="115"/>
      <c r="AL1111" s="98"/>
    </row>
    <row r="1112" spans="35:38" s="75" customFormat="1" x14ac:dyDescent="0.2">
      <c r="AI1112" s="96"/>
      <c r="AJ1112" s="98"/>
      <c r="AK1112" s="115"/>
      <c r="AL1112" s="98"/>
    </row>
    <row r="1113" spans="35:38" s="75" customFormat="1" x14ac:dyDescent="0.2">
      <c r="AI1113" s="96"/>
      <c r="AJ1113" s="98"/>
      <c r="AK1113" s="115"/>
      <c r="AL1113" s="98"/>
    </row>
    <row r="1114" spans="35:38" s="75" customFormat="1" x14ac:dyDescent="0.2">
      <c r="AI1114" s="96"/>
      <c r="AJ1114" s="98"/>
      <c r="AK1114" s="115"/>
      <c r="AL1114" s="98"/>
    </row>
    <row r="1115" spans="35:38" s="75" customFormat="1" x14ac:dyDescent="0.2">
      <c r="AI1115" s="96"/>
      <c r="AJ1115" s="98"/>
      <c r="AK1115" s="115"/>
      <c r="AL1115" s="98"/>
    </row>
    <row r="1116" spans="35:38" s="75" customFormat="1" x14ac:dyDescent="0.2">
      <c r="AI1116" s="96"/>
      <c r="AJ1116" s="98"/>
      <c r="AK1116" s="115"/>
      <c r="AL1116" s="98"/>
    </row>
    <row r="1117" spans="35:38" s="75" customFormat="1" x14ac:dyDescent="0.2">
      <c r="AI1117" s="96"/>
      <c r="AJ1117" s="98"/>
      <c r="AK1117" s="115"/>
      <c r="AL1117" s="98"/>
    </row>
    <row r="1118" spans="35:38" s="75" customFormat="1" x14ac:dyDescent="0.2">
      <c r="AI1118" s="96"/>
      <c r="AJ1118" s="98"/>
      <c r="AK1118" s="115"/>
      <c r="AL1118" s="98"/>
    </row>
    <row r="1119" spans="35:38" s="75" customFormat="1" x14ac:dyDescent="0.2">
      <c r="AI1119" s="96"/>
      <c r="AJ1119" s="98"/>
      <c r="AK1119" s="115"/>
      <c r="AL1119" s="98"/>
    </row>
    <row r="1120" spans="35:38" s="75" customFormat="1" x14ac:dyDescent="0.2">
      <c r="AI1120" s="96"/>
      <c r="AJ1120" s="98"/>
      <c r="AK1120" s="115"/>
      <c r="AL1120" s="98"/>
    </row>
    <row r="1121" spans="35:38" s="75" customFormat="1" x14ac:dyDescent="0.2">
      <c r="AI1121" s="96"/>
      <c r="AJ1121" s="98"/>
      <c r="AK1121" s="115"/>
      <c r="AL1121" s="98"/>
    </row>
    <row r="1122" spans="35:38" s="75" customFormat="1" x14ac:dyDescent="0.2">
      <c r="AI1122" s="96"/>
      <c r="AJ1122" s="98"/>
      <c r="AK1122" s="115"/>
      <c r="AL1122" s="98"/>
    </row>
    <row r="1123" spans="35:38" s="75" customFormat="1" x14ac:dyDescent="0.2">
      <c r="AI1123" s="96"/>
      <c r="AJ1123" s="98"/>
      <c r="AK1123" s="115"/>
      <c r="AL1123" s="98"/>
    </row>
    <row r="1124" spans="35:38" s="75" customFormat="1" x14ac:dyDescent="0.2">
      <c r="AI1124" s="96"/>
      <c r="AJ1124" s="98"/>
      <c r="AK1124" s="115"/>
      <c r="AL1124" s="98"/>
    </row>
    <row r="1125" spans="35:38" s="75" customFormat="1" x14ac:dyDescent="0.2">
      <c r="AI1125" s="96"/>
      <c r="AJ1125" s="98"/>
      <c r="AK1125" s="115"/>
      <c r="AL1125" s="98"/>
    </row>
    <row r="1126" spans="35:38" s="75" customFormat="1" x14ac:dyDescent="0.2">
      <c r="AI1126" s="96"/>
      <c r="AJ1126" s="98"/>
      <c r="AK1126" s="115"/>
      <c r="AL1126" s="98"/>
    </row>
    <row r="1127" spans="35:38" s="75" customFormat="1" x14ac:dyDescent="0.2">
      <c r="AI1127" s="96"/>
      <c r="AJ1127" s="98"/>
      <c r="AK1127" s="115"/>
      <c r="AL1127" s="98"/>
    </row>
    <row r="1128" spans="35:38" s="75" customFormat="1" x14ac:dyDescent="0.2">
      <c r="AI1128" s="96"/>
      <c r="AJ1128" s="98"/>
      <c r="AK1128" s="115"/>
      <c r="AL1128" s="98"/>
    </row>
    <row r="1129" spans="35:38" s="75" customFormat="1" x14ac:dyDescent="0.2">
      <c r="AI1129" s="96"/>
      <c r="AJ1129" s="98"/>
      <c r="AK1129" s="115"/>
      <c r="AL1129" s="98"/>
    </row>
    <row r="1130" spans="35:38" s="75" customFormat="1" x14ac:dyDescent="0.2">
      <c r="AI1130" s="96"/>
      <c r="AJ1130" s="98"/>
      <c r="AK1130" s="115"/>
      <c r="AL1130" s="98"/>
    </row>
    <row r="1131" spans="35:38" s="75" customFormat="1" x14ac:dyDescent="0.2">
      <c r="AI1131" s="96"/>
      <c r="AJ1131" s="98"/>
      <c r="AK1131" s="115"/>
      <c r="AL1131" s="98"/>
    </row>
    <row r="1132" spans="35:38" s="75" customFormat="1" x14ac:dyDescent="0.2">
      <c r="AI1132" s="96"/>
      <c r="AJ1132" s="98"/>
      <c r="AK1132" s="115"/>
      <c r="AL1132" s="98"/>
    </row>
    <row r="1133" spans="35:38" s="75" customFormat="1" x14ac:dyDescent="0.2">
      <c r="AI1133" s="96"/>
      <c r="AJ1133" s="98"/>
      <c r="AK1133" s="115"/>
      <c r="AL1133" s="98"/>
    </row>
    <row r="1134" spans="35:38" s="75" customFormat="1" x14ac:dyDescent="0.2">
      <c r="AI1134" s="96"/>
      <c r="AJ1134" s="98"/>
      <c r="AK1134" s="115"/>
      <c r="AL1134" s="98"/>
    </row>
    <row r="1135" spans="35:38" s="75" customFormat="1" x14ac:dyDescent="0.2">
      <c r="AI1135" s="96"/>
      <c r="AJ1135" s="98"/>
      <c r="AK1135" s="115"/>
      <c r="AL1135" s="98"/>
    </row>
    <row r="1136" spans="35:38" s="75" customFormat="1" x14ac:dyDescent="0.2">
      <c r="AI1136" s="96"/>
      <c r="AJ1136" s="98"/>
      <c r="AK1136" s="115"/>
      <c r="AL1136" s="98"/>
    </row>
    <row r="1137" spans="35:38" s="75" customFormat="1" x14ac:dyDescent="0.2">
      <c r="AI1137" s="96"/>
      <c r="AJ1137" s="98"/>
      <c r="AK1137" s="115"/>
      <c r="AL1137" s="98"/>
    </row>
    <row r="1138" spans="35:38" s="75" customFormat="1" x14ac:dyDescent="0.2">
      <c r="AI1138" s="96"/>
      <c r="AJ1138" s="98"/>
      <c r="AK1138" s="115"/>
      <c r="AL1138" s="98"/>
    </row>
    <row r="1139" spans="35:38" s="75" customFormat="1" x14ac:dyDescent="0.2">
      <c r="AI1139" s="96"/>
      <c r="AJ1139" s="98"/>
      <c r="AK1139" s="115"/>
      <c r="AL1139" s="98"/>
    </row>
    <row r="1140" spans="35:38" s="75" customFormat="1" x14ac:dyDescent="0.2">
      <c r="AI1140" s="96"/>
      <c r="AJ1140" s="98"/>
      <c r="AK1140" s="115"/>
      <c r="AL1140" s="98"/>
    </row>
    <row r="1141" spans="35:38" s="75" customFormat="1" x14ac:dyDescent="0.2">
      <c r="AI1141" s="96"/>
      <c r="AJ1141" s="98"/>
      <c r="AK1141" s="115"/>
      <c r="AL1141" s="98"/>
    </row>
    <row r="1142" spans="35:38" s="75" customFormat="1" x14ac:dyDescent="0.2">
      <c r="AI1142" s="96"/>
      <c r="AJ1142" s="98"/>
      <c r="AK1142" s="115"/>
      <c r="AL1142" s="98"/>
    </row>
    <row r="1143" spans="35:38" s="75" customFormat="1" x14ac:dyDescent="0.2">
      <c r="AI1143" s="96"/>
      <c r="AJ1143" s="98"/>
      <c r="AK1143" s="115"/>
      <c r="AL1143" s="98"/>
    </row>
    <row r="1144" spans="35:38" s="75" customFormat="1" x14ac:dyDescent="0.2">
      <c r="AI1144" s="96"/>
      <c r="AJ1144" s="98"/>
      <c r="AK1144" s="115"/>
      <c r="AL1144" s="98"/>
    </row>
    <row r="1145" spans="35:38" s="75" customFormat="1" x14ac:dyDescent="0.2">
      <c r="AI1145" s="96"/>
      <c r="AJ1145" s="98"/>
      <c r="AK1145" s="115"/>
      <c r="AL1145" s="98"/>
    </row>
    <row r="1146" spans="35:38" s="75" customFormat="1" x14ac:dyDescent="0.2">
      <c r="AI1146" s="96"/>
      <c r="AJ1146" s="98"/>
      <c r="AK1146" s="115"/>
      <c r="AL1146" s="98"/>
    </row>
    <row r="1147" spans="35:38" s="75" customFormat="1" x14ac:dyDescent="0.2">
      <c r="AI1147" s="96"/>
      <c r="AJ1147" s="98"/>
      <c r="AK1147" s="115"/>
      <c r="AL1147" s="98"/>
    </row>
    <row r="1148" spans="35:38" s="75" customFormat="1" x14ac:dyDescent="0.2">
      <c r="AI1148" s="96"/>
      <c r="AJ1148" s="98"/>
      <c r="AK1148" s="115"/>
      <c r="AL1148" s="98"/>
    </row>
    <row r="1149" spans="35:38" s="75" customFormat="1" x14ac:dyDescent="0.2">
      <c r="AI1149" s="96"/>
      <c r="AJ1149" s="98"/>
      <c r="AK1149" s="115"/>
      <c r="AL1149" s="98"/>
    </row>
    <row r="1150" spans="35:38" s="75" customFormat="1" x14ac:dyDescent="0.2">
      <c r="AI1150" s="96"/>
      <c r="AJ1150" s="98"/>
      <c r="AK1150" s="115"/>
      <c r="AL1150" s="98"/>
    </row>
    <row r="1151" spans="35:38" s="75" customFormat="1" x14ac:dyDescent="0.2">
      <c r="AI1151" s="96"/>
      <c r="AJ1151" s="98"/>
      <c r="AK1151" s="115"/>
      <c r="AL1151" s="98"/>
    </row>
    <row r="1152" spans="35:38" s="75" customFormat="1" x14ac:dyDescent="0.2">
      <c r="AI1152" s="96"/>
      <c r="AJ1152" s="98"/>
      <c r="AK1152" s="115"/>
      <c r="AL1152" s="98"/>
    </row>
    <row r="1153" spans="35:38" s="75" customFormat="1" x14ac:dyDescent="0.2">
      <c r="AI1153" s="96"/>
      <c r="AJ1153" s="98"/>
      <c r="AK1153" s="115"/>
      <c r="AL1153" s="98"/>
    </row>
    <row r="1154" spans="35:38" s="75" customFormat="1" x14ac:dyDescent="0.2">
      <c r="AI1154" s="96"/>
      <c r="AJ1154" s="98"/>
      <c r="AK1154" s="115"/>
      <c r="AL1154" s="98"/>
    </row>
    <row r="1155" spans="35:38" s="75" customFormat="1" x14ac:dyDescent="0.2">
      <c r="AI1155" s="96"/>
      <c r="AJ1155" s="98"/>
      <c r="AK1155" s="115"/>
      <c r="AL1155" s="98"/>
    </row>
    <row r="1156" spans="35:38" s="75" customFormat="1" x14ac:dyDescent="0.2">
      <c r="AI1156" s="96"/>
      <c r="AJ1156" s="98"/>
      <c r="AK1156" s="115"/>
      <c r="AL1156" s="98"/>
    </row>
    <row r="1157" spans="35:38" s="75" customFormat="1" x14ac:dyDescent="0.2">
      <c r="AI1157" s="96"/>
      <c r="AJ1157" s="98"/>
      <c r="AK1157" s="115"/>
      <c r="AL1157" s="98"/>
    </row>
    <row r="1158" spans="35:38" s="75" customFormat="1" x14ac:dyDescent="0.2">
      <c r="AI1158" s="96"/>
      <c r="AJ1158" s="98"/>
      <c r="AK1158" s="115"/>
      <c r="AL1158" s="98"/>
    </row>
    <row r="1159" spans="35:38" s="75" customFormat="1" x14ac:dyDescent="0.2">
      <c r="AI1159" s="96"/>
      <c r="AJ1159" s="98"/>
      <c r="AK1159" s="115"/>
      <c r="AL1159" s="98"/>
    </row>
    <row r="1160" spans="35:38" s="75" customFormat="1" x14ac:dyDescent="0.2">
      <c r="AI1160" s="96"/>
      <c r="AJ1160" s="98"/>
      <c r="AK1160" s="115"/>
      <c r="AL1160" s="98"/>
    </row>
    <row r="1161" spans="35:38" s="75" customFormat="1" x14ac:dyDescent="0.2">
      <c r="AI1161" s="96"/>
      <c r="AJ1161" s="98"/>
      <c r="AK1161" s="115"/>
      <c r="AL1161" s="98"/>
    </row>
    <row r="1162" spans="35:38" s="75" customFormat="1" x14ac:dyDescent="0.2">
      <c r="AI1162" s="96"/>
      <c r="AJ1162" s="98"/>
      <c r="AK1162" s="115"/>
      <c r="AL1162" s="98"/>
    </row>
    <row r="1163" spans="35:38" s="75" customFormat="1" x14ac:dyDescent="0.2">
      <c r="AI1163" s="96"/>
      <c r="AJ1163" s="98"/>
      <c r="AK1163" s="115"/>
      <c r="AL1163" s="98"/>
    </row>
    <row r="1164" spans="35:38" s="75" customFormat="1" x14ac:dyDescent="0.2">
      <c r="AI1164" s="96"/>
      <c r="AJ1164" s="98"/>
      <c r="AK1164" s="115"/>
      <c r="AL1164" s="98"/>
    </row>
    <row r="1165" spans="35:38" s="75" customFormat="1" x14ac:dyDescent="0.2">
      <c r="AI1165" s="96"/>
      <c r="AJ1165" s="98"/>
      <c r="AK1165" s="115"/>
      <c r="AL1165" s="98"/>
    </row>
    <row r="1166" spans="35:38" s="75" customFormat="1" x14ac:dyDescent="0.2">
      <c r="AI1166" s="96"/>
      <c r="AJ1166" s="98"/>
      <c r="AK1166" s="115"/>
      <c r="AL1166" s="98"/>
    </row>
    <row r="1167" spans="35:38" s="75" customFormat="1" x14ac:dyDescent="0.2">
      <c r="AI1167" s="96"/>
      <c r="AJ1167" s="98"/>
      <c r="AK1167" s="115"/>
      <c r="AL1167" s="98"/>
    </row>
    <row r="1168" spans="35:38" s="75" customFormat="1" x14ac:dyDescent="0.2">
      <c r="AI1168" s="96"/>
      <c r="AJ1168" s="98"/>
      <c r="AK1168" s="115"/>
      <c r="AL1168" s="98"/>
    </row>
    <row r="1169" spans="35:38" s="75" customFormat="1" x14ac:dyDescent="0.2">
      <c r="AI1169" s="96"/>
      <c r="AJ1169" s="98"/>
      <c r="AK1169" s="115"/>
      <c r="AL1169" s="98"/>
    </row>
    <row r="1170" spans="35:38" s="75" customFormat="1" x14ac:dyDescent="0.2">
      <c r="AI1170" s="96"/>
      <c r="AJ1170" s="98"/>
      <c r="AK1170" s="115"/>
      <c r="AL1170" s="98"/>
    </row>
    <row r="1171" spans="35:38" s="75" customFormat="1" x14ac:dyDescent="0.2">
      <c r="AI1171" s="96"/>
      <c r="AJ1171" s="98"/>
      <c r="AK1171" s="115"/>
      <c r="AL1171" s="98"/>
    </row>
    <row r="1172" spans="35:38" s="75" customFormat="1" x14ac:dyDescent="0.2">
      <c r="AI1172" s="96"/>
      <c r="AJ1172" s="98"/>
      <c r="AK1172" s="115"/>
      <c r="AL1172" s="98"/>
    </row>
    <row r="1173" spans="35:38" s="75" customFormat="1" x14ac:dyDescent="0.2">
      <c r="AI1173" s="96"/>
      <c r="AJ1173" s="98"/>
      <c r="AK1173" s="115"/>
      <c r="AL1173" s="98"/>
    </row>
    <row r="1174" spans="35:38" s="75" customFormat="1" x14ac:dyDescent="0.2">
      <c r="AI1174" s="96"/>
      <c r="AJ1174" s="98"/>
      <c r="AK1174" s="115"/>
      <c r="AL1174" s="98"/>
    </row>
    <row r="1175" spans="35:38" s="75" customFormat="1" x14ac:dyDescent="0.2">
      <c r="AI1175" s="96"/>
      <c r="AJ1175" s="98"/>
      <c r="AK1175" s="115"/>
      <c r="AL1175" s="98"/>
    </row>
    <row r="1176" spans="35:38" s="75" customFormat="1" x14ac:dyDescent="0.2">
      <c r="AI1176" s="96"/>
      <c r="AJ1176" s="98"/>
      <c r="AK1176" s="115"/>
      <c r="AL1176" s="98"/>
    </row>
    <row r="1177" spans="35:38" s="75" customFormat="1" x14ac:dyDescent="0.2">
      <c r="AI1177" s="96"/>
      <c r="AJ1177" s="98"/>
      <c r="AK1177" s="115"/>
      <c r="AL1177" s="98"/>
    </row>
    <row r="1178" spans="35:38" s="75" customFormat="1" x14ac:dyDescent="0.2">
      <c r="AI1178" s="96"/>
      <c r="AJ1178" s="98"/>
      <c r="AK1178" s="115"/>
      <c r="AL1178" s="98"/>
    </row>
    <row r="1179" spans="35:38" s="75" customFormat="1" x14ac:dyDescent="0.2">
      <c r="AI1179" s="96"/>
      <c r="AJ1179" s="98"/>
      <c r="AK1179" s="115"/>
      <c r="AL1179" s="98"/>
    </row>
    <row r="1180" spans="35:38" s="75" customFormat="1" x14ac:dyDescent="0.2">
      <c r="AI1180" s="96"/>
      <c r="AJ1180" s="98"/>
      <c r="AK1180" s="115"/>
      <c r="AL1180" s="98"/>
    </row>
    <row r="1181" spans="35:38" s="75" customFormat="1" x14ac:dyDescent="0.2">
      <c r="AI1181" s="96"/>
      <c r="AJ1181" s="98"/>
      <c r="AK1181" s="115"/>
      <c r="AL1181" s="98"/>
    </row>
    <row r="1182" spans="35:38" s="75" customFormat="1" x14ac:dyDescent="0.2">
      <c r="AI1182" s="96"/>
      <c r="AJ1182" s="98"/>
      <c r="AK1182" s="115"/>
      <c r="AL1182" s="98"/>
    </row>
    <row r="1183" spans="35:38" s="75" customFormat="1" x14ac:dyDescent="0.2">
      <c r="AI1183" s="96"/>
      <c r="AJ1183" s="98"/>
      <c r="AK1183" s="115"/>
      <c r="AL1183" s="98"/>
    </row>
    <row r="1184" spans="35:38" s="75" customFormat="1" x14ac:dyDescent="0.2">
      <c r="AI1184" s="96"/>
      <c r="AJ1184" s="98"/>
      <c r="AK1184" s="115"/>
      <c r="AL1184" s="98"/>
    </row>
    <row r="1185" spans="35:38" s="75" customFormat="1" x14ac:dyDescent="0.2">
      <c r="AI1185" s="96"/>
      <c r="AJ1185" s="98"/>
      <c r="AK1185" s="115"/>
      <c r="AL1185" s="98"/>
    </row>
    <row r="1186" spans="35:38" s="75" customFormat="1" x14ac:dyDescent="0.2">
      <c r="AI1186" s="96"/>
      <c r="AJ1186" s="98"/>
      <c r="AK1186" s="115"/>
      <c r="AL1186" s="98"/>
    </row>
    <row r="1187" spans="35:38" s="75" customFormat="1" x14ac:dyDescent="0.2">
      <c r="AI1187" s="96"/>
      <c r="AJ1187" s="98"/>
      <c r="AK1187" s="115"/>
      <c r="AL1187" s="98"/>
    </row>
    <row r="1188" spans="35:38" s="75" customFormat="1" x14ac:dyDescent="0.2">
      <c r="AI1188" s="96"/>
      <c r="AJ1188" s="98"/>
      <c r="AK1188" s="115"/>
      <c r="AL1188" s="98"/>
    </row>
    <row r="1189" spans="35:38" s="75" customFormat="1" x14ac:dyDescent="0.2">
      <c r="AI1189" s="96"/>
      <c r="AJ1189" s="98"/>
      <c r="AK1189" s="115"/>
      <c r="AL1189" s="98"/>
    </row>
    <row r="1190" spans="35:38" s="75" customFormat="1" x14ac:dyDescent="0.2">
      <c r="AI1190" s="96"/>
      <c r="AJ1190" s="98"/>
      <c r="AK1190" s="115"/>
      <c r="AL1190" s="98"/>
    </row>
    <row r="1191" spans="35:38" s="75" customFormat="1" x14ac:dyDescent="0.2">
      <c r="AI1191" s="96"/>
      <c r="AJ1191" s="98"/>
      <c r="AK1191" s="115"/>
      <c r="AL1191" s="98"/>
    </row>
    <row r="1192" spans="35:38" s="75" customFormat="1" x14ac:dyDescent="0.2">
      <c r="AI1192" s="96"/>
      <c r="AJ1192" s="98"/>
      <c r="AK1192" s="115"/>
      <c r="AL1192" s="98"/>
    </row>
    <row r="1193" spans="35:38" s="75" customFormat="1" x14ac:dyDescent="0.2">
      <c r="AI1193" s="96"/>
      <c r="AJ1193" s="98"/>
      <c r="AK1193" s="115"/>
      <c r="AL1193" s="98"/>
    </row>
    <row r="1194" spans="35:38" s="75" customFormat="1" x14ac:dyDescent="0.2">
      <c r="AI1194" s="96"/>
      <c r="AJ1194" s="98"/>
      <c r="AK1194" s="115"/>
      <c r="AL1194" s="98"/>
    </row>
    <row r="1195" spans="35:38" s="75" customFormat="1" x14ac:dyDescent="0.2">
      <c r="AI1195" s="96"/>
      <c r="AJ1195" s="98"/>
      <c r="AK1195" s="115"/>
      <c r="AL1195" s="98"/>
    </row>
    <row r="1196" spans="35:38" s="75" customFormat="1" x14ac:dyDescent="0.2">
      <c r="AI1196" s="96"/>
      <c r="AJ1196" s="98"/>
      <c r="AK1196" s="115"/>
      <c r="AL1196" s="98"/>
    </row>
    <row r="1197" spans="35:38" s="75" customFormat="1" x14ac:dyDescent="0.2">
      <c r="AI1197" s="96"/>
      <c r="AJ1197" s="98"/>
      <c r="AK1197" s="115"/>
      <c r="AL1197" s="98"/>
    </row>
    <row r="1198" spans="35:38" s="75" customFormat="1" x14ac:dyDescent="0.2">
      <c r="AI1198" s="96"/>
      <c r="AJ1198" s="98"/>
      <c r="AK1198" s="115"/>
      <c r="AL1198" s="98"/>
    </row>
    <row r="1199" spans="35:38" s="75" customFormat="1" x14ac:dyDescent="0.2">
      <c r="AI1199" s="96"/>
      <c r="AJ1199" s="98"/>
      <c r="AK1199" s="115"/>
      <c r="AL1199" s="98"/>
    </row>
    <row r="1200" spans="35:38" s="75" customFormat="1" x14ac:dyDescent="0.2">
      <c r="AI1200" s="96"/>
      <c r="AJ1200" s="98"/>
      <c r="AK1200" s="115"/>
      <c r="AL1200" s="98"/>
    </row>
    <row r="1201" spans="35:38" s="75" customFormat="1" x14ac:dyDescent="0.2">
      <c r="AI1201" s="96"/>
      <c r="AJ1201" s="98"/>
      <c r="AK1201" s="115"/>
      <c r="AL1201" s="98"/>
    </row>
    <row r="1202" spans="35:38" s="75" customFormat="1" x14ac:dyDescent="0.2">
      <c r="AI1202" s="96"/>
      <c r="AJ1202" s="98"/>
      <c r="AK1202" s="115"/>
      <c r="AL1202" s="98"/>
    </row>
    <row r="1203" spans="35:38" s="75" customFormat="1" x14ac:dyDescent="0.2">
      <c r="AI1203" s="96"/>
      <c r="AJ1203" s="98"/>
      <c r="AK1203" s="115"/>
      <c r="AL1203" s="98"/>
    </row>
    <row r="1204" spans="35:38" s="75" customFormat="1" x14ac:dyDescent="0.2">
      <c r="AI1204" s="96"/>
      <c r="AJ1204" s="98"/>
      <c r="AK1204" s="115"/>
      <c r="AL1204" s="98"/>
    </row>
    <row r="1205" spans="35:38" s="75" customFormat="1" x14ac:dyDescent="0.2">
      <c r="AI1205" s="96"/>
      <c r="AJ1205" s="98"/>
      <c r="AK1205" s="115"/>
      <c r="AL1205" s="98"/>
    </row>
    <row r="1206" spans="35:38" s="75" customFormat="1" x14ac:dyDescent="0.2">
      <c r="AI1206" s="96"/>
      <c r="AJ1206" s="98"/>
      <c r="AK1206" s="115"/>
      <c r="AL1206" s="98"/>
    </row>
    <row r="1207" spans="35:38" s="75" customFormat="1" x14ac:dyDescent="0.2">
      <c r="AI1207" s="96"/>
      <c r="AJ1207" s="98"/>
      <c r="AK1207" s="115"/>
      <c r="AL1207" s="98"/>
    </row>
    <row r="1208" spans="35:38" s="75" customFormat="1" x14ac:dyDescent="0.2">
      <c r="AI1208" s="96"/>
      <c r="AJ1208" s="98"/>
      <c r="AK1208" s="115"/>
      <c r="AL1208" s="98"/>
    </row>
    <row r="1209" spans="35:38" s="75" customFormat="1" x14ac:dyDescent="0.2">
      <c r="AI1209" s="96"/>
      <c r="AJ1209" s="98"/>
      <c r="AK1209" s="115"/>
      <c r="AL1209" s="98"/>
    </row>
    <row r="1210" spans="35:38" s="75" customFormat="1" x14ac:dyDescent="0.2">
      <c r="AI1210" s="96"/>
      <c r="AJ1210" s="98"/>
      <c r="AK1210" s="115"/>
      <c r="AL1210" s="98"/>
    </row>
    <row r="1211" spans="35:38" s="75" customFormat="1" x14ac:dyDescent="0.2">
      <c r="AI1211" s="96"/>
      <c r="AJ1211" s="98"/>
      <c r="AK1211" s="115"/>
      <c r="AL1211" s="98"/>
    </row>
    <row r="1212" spans="35:38" s="75" customFormat="1" x14ac:dyDescent="0.2">
      <c r="AI1212" s="96"/>
      <c r="AJ1212" s="98"/>
      <c r="AK1212" s="115"/>
      <c r="AL1212" s="98"/>
    </row>
    <row r="1213" spans="35:38" s="75" customFormat="1" x14ac:dyDescent="0.2">
      <c r="AI1213" s="96"/>
      <c r="AJ1213" s="98"/>
      <c r="AK1213" s="115"/>
      <c r="AL1213" s="98"/>
    </row>
    <row r="1214" spans="35:38" s="75" customFormat="1" x14ac:dyDescent="0.2">
      <c r="AI1214" s="96"/>
      <c r="AJ1214" s="98"/>
      <c r="AK1214" s="115"/>
      <c r="AL1214" s="98"/>
    </row>
    <row r="1215" spans="35:38" s="75" customFormat="1" x14ac:dyDescent="0.2">
      <c r="AI1215" s="96"/>
      <c r="AJ1215" s="98"/>
      <c r="AK1215" s="115"/>
      <c r="AL1215" s="98"/>
    </row>
    <row r="1216" spans="35:38" s="75" customFormat="1" x14ac:dyDescent="0.2">
      <c r="AI1216" s="96"/>
      <c r="AJ1216" s="98"/>
      <c r="AK1216" s="115"/>
      <c r="AL1216" s="98"/>
    </row>
    <row r="1217" spans="35:38" s="75" customFormat="1" x14ac:dyDescent="0.2">
      <c r="AI1217" s="96"/>
      <c r="AJ1217" s="98"/>
      <c r="AK1217" s="115"/>
      <c r="AL1217" s="98"/>
    </row>
    <row r="1218" spans="35:38" s="75" customFormat="1" x14ac:dyDescent="0.2">
      <c r="AI1218" s="96"/>
      <c r="AJ1218" s="98"/>
      <c r="AK1218" s="115"/>
      <c r="AL1218" s="98"/>
    </row>
    <row r="1219" spans="35:38" s="75" customFormat="1" x14ac:dyDescent="0.2">
      <c r="AI1219" s="96"/>
      <c r="AJ1219" s="98"/>
      <c r="AK1219" s="115"/>
      <c r="AL1219" s="98"/>
    </row>
    <row r="1220" spans="35:38" s="75" customFormat="1" x14ac:dyDescent="0.2">
      <c r="AI1220" s="96"/>
      <c r="AJ1220" s="98"/>
      <c r="AK1220" s="115"/>
      <c r="AL1220" s="98"/>
    </row>
    <row r="1221" spans="35:38" s="75" customFormat="1" x14ac:dyDescent="0.2">
      <c r="AI1221" s="96"/>
      <c r="AJ1221" s="98"/>
      <c r="AK1221" s="115"/>
      <c r="AL1221" s="98"/>
    </row>
    <row r="1222" spans="35:38" s="75" customFormat="1" x14ac:dyDescent="0.2">
      <c r="AI1222" s="96"/>
      <c r="AJ1222" s="98"/>
      <c r="AK1222" s="115"/>
      <c r="AL1222" s="98"/>
    </row>
    <row r="1223" spans="35:38" s="75" customFormat="1" x14ac:dyDescent="0.2">
      <c r="AI1223" s="96"/>
      <c r="AJ1223" s="98"/>
      <c r="AK1223" s="115"/>
      <c r="AL1223" s="98"/>
    </row>
    <row r="1224" spans="35:38" s="75" customFormat="1" x14ac:dyDescent="0.2">
      <c r="AI1224" s="96"/>
      <c r="AJ1224" s="98"/>
      <c r="AK1224" s="115"/>
      <c r="AL1224" s="98"/>
    </row>
    <row r="1225" spans="35:38" s="75" customFormat="1" x14ac:dyDescent="0.2">
      <c r="AI1225" s="96"/>
      <c r="AJ1225" s="98"/>
      <c r="AK1225" s="115"/>
      <c r="AL1225" s="98"/>
    </row>
    <row r="1226" spans="35:38" s="75" customFormat="1" x14ac:dyDescent="0.2">
      <c r="AI1226" s="96"/>
      <c r="AJ1226" s="98"/>
      <c r="AK1226" s="115"/>
      <c r="AL1226" s="98"/>
    </row>
    <row r="1227" spans="35:38" s="75" customFormat="1" x14ac:dyDescent="0.2">
      <c r="AI1227" s="96"/>
      <c r="AJ1227" s="98"/>
      <c r="AK1227" s="115"/>
      <c r="AL1227" s="98"/>
    </row>
    <row r="1228" spans="35:38" s="75" customFormat="1" x14ac:dyDescent="0.2">
      <c r="AI1228" s="96"/>
      <c r="AJ1228" s="98"/>
      <c r="AK1228" s="115"/>
      <c r="AL1228" s="98"/>
    </row>
    <row r="1229" spans="35:38" s="75" customFormat="1" x14ac:dyDescent="0.2">
      <c r="AI1229" s="96"/>
      <c r="AJ1229" s="98"/>
      <c r="AK1229" s="115"/>
      <c r="AL1229" s="98"/>
    </row>
    <row r="1230" spans="35:38" s="75" customFormat="1" x14ac:dyDescent="0.2">
      <c r="AI1230" s="96"/>
      <c r="AJ1230" s="98"/>
      <c r="AK1230" s="115"/>
      <c r="AL1230" s="98"/>
    </row>
    <row r="1231" spans="35:38" s="75" customFormat="1" x14ac:dyDescent="0.2">
      <c r="AI1231" s="96"/>
      <c r="AJ1231" s="98"/>
      <c r="AK1231" s="115"/>
      <c r="AL1231" s="98"/>
    </row>
    <row r="1232" spans="35:38" s="75" customFormat="1" x14ac:dyDescent="0.2">
      <c r="AI1232" s="96"/>
      <c r="AJ1232" s="98"/>
      <c r="AK1232" s="115"/>
      <c r="AL1232" s="98"/>
    </row>
    <row r="1233" spans="35:38" s="75" customFormat="1" x14ac:dyDescent="0.2">
      <c r="AI1233" s="96"/>
      <c r="AJ1233" s="98"/>
      <c r="AK1233" s="115"/>
      <c r="AL1233" s="98"/>
    </row>
    <row r="1234" spans="35:38" s="75" customFormat="1" x14ac:dyDescent="0.2">
      <c r="AI1234" s="96"/>
      <c r="AJ1234" s="98"/>
      <c r="AK1234" s="115"/>
      <c r="AL1234" s="98"/>
    </row>
    <row r="1235" spans="35:38" s="75" customFormat="1" x14ac:dyDescent="0.2">
      <c r="AI1235" s="96"/>
      <c r="AJ1235" s="98"/>
      <c r="AK1235" s="115"/>
      <c r="AL1235" s="98"/>
    </row>
    <row r="1236" spans="35:38" s="75" customFormat="1" x14ac:dyDescent="0.2">
      <c r="AI1236" s="96"/>
      <c r="AJ1236" s="98"/>
      <c r="AK1236" s="115"/>
      <c r="AL1236" s="98"/>
    </row>
    <row r="1237" spans="35:38" s="75" customFormat="1" x14ac:dyDescent="0.2">
      <c r="AI1237" s="96"/>
      <c r="AJ1237" s="98"/>
      <c r="AK1237" s="115"/>
      <c r="AL1237" s="98"/>
    </row>
    <row r="1238" spans="35:38" s="75" customFormat="1" x14ac:dyDescent="0.2">
      <c r="AI1238" s="96"/>
      <c r="AJ1238" s="98"/>
      <c r="AK1238" s="115"/>
      <c r="AL1238" s="98"/>
    </row>
    <row r="1239" spans="35:38" s="75" customFormat="1" x14ac:dyDescent="0.2">
      <c r="AI1239" s="96"/>
      <c r="AJ1239" s="98"/>
      <c r="AK1239" s="115"/>
      <c r="AL1239" s="98"/>
    </row>
    <row r="1240" spans="35:38" s="75" customFormat="1" x14ac:dyDescent="0.2">
      <c r="AI1240" s="96"/>
      <c r="AJ1240" s="98"/>
      <c r="AK1240" s="115"/>
      <c r="AL1240" s="98"/>
    </row>
    <row r="1241" spans="35:38" s="75" customFormat="1" x14ac:dyDescent="0.2">
      <c r="AI1241" s="96"/>
      <c r="AJ1241" s="98"/>
      <c r="AK1241" s="115"/>
      <c r="AL1241" s="98"/>
    </row>
    <row r="1242" spans="35:38" s="75" customFormat="1" x14ac:dyDescent="0.2">
      <c r="AI1242" s="96"/>
      <c r="AJ1242" s="98"/>
      <c r="AK1242" s="115"/>
      <c r="AL1242" s="98"/>
    </row>
    <row r="1243" spans="35:38" s="75" customFormat="1" x14ac:dyDescent="0.2">
      <c r="AI1243" s="96"/>
      <c r="AJ1243" s="98"/>
      <c r="AK1243" s="115"/>
      <c r="AL1243" s="98"/>
    </row>
    <row r="1244" spans="35:38" s="75" customFormat="1" x14ac:dyDescent="0.2">
      <c r="AI1244" s="96"/>
      <c r="AJ1244" s="98"/>
      <c r="AK1244" s="115"/>
      <c r="AL1244" s="98"/>
    </row>
    <row r="1245" spans="35:38" s="75" customFormat="1" x14ac:dyDescent="0.2">
      <c r="AI1245" s="96"/>
      <c r="AJ1245" s="98"/>
      <c r="AK1245" s="115"/>
      <c r="AL1245" s="98"/>
    </row>
    <row r="1246" spans="35:38" s="75" customFormat="1" x14ac:dyDescent="0.2">
      <c r="AI1246" s="96"/>
      <c r="AJ1246" s="98"/>
      <c r="AK1246" s="115"/>
      <c r="AL1246" s="98"/>
    </row>
    <row r="1247" spans="35:38" s="75" customFormat="1" x14ac:dyDescent="0.2">
      <c r="AI1247" s="96"/>
      <c r="AJ1247" s="98"/>
      <c r="AK1247" s="115"/>
      <c r="AL1247" s="98"/>
    </row>
    <row r="1248" spans="35:38" s="75" customFormat="1" x14ac:dyDescent="0.2">
      <c r="AI1248" s="96"/>
      <c r="AJ1248" s="98"/>
      <c r="AK1248" s="115"/>
      <c r="AL1248" s="98"/>
    </row>
    <row r="1249" spans="35:38" s="75" customFormat="1" x14ac:dyDescent="0.2">
      <c r="AI1249" s="96"/>
      <c r="AJ1249" s="98"/>
      <c r="AK1249" s="115"/>
      <c r="AL1249" s="98"/>
    </row>
    <row r="1250" spans="35:38" s="75" customFormat="1" x14ac:dyDescent="0.2">
      <c r="AI1250" s="96"/>
      <c r="AJ1250" s="98"/>
      <c r="AK1250" s="115"/>
      <c r="AL1250" s="98"/>
    </row>
    <row r="1251" spans="35:38" s="75" customFormat="1" x14ac:dyDescent="0.2">
      <c r="AI1251" s="96"/>
      <c r="AJ1251" s="98"/>
      <c r="AK1251" s="115"/>
      <c r="AL1251" s="98"/>
    </row>
    <row r="1252" spans="35:38" s="75" customFormat="1" x14ac:dyDescent="0.2">
      <c r="AI1252" s="96"/>
      <c r="AJ1252" s="98"/>
      <c r="AK1252" s="115"/>
      <c r="AL1252" s="98"/>
    </row>
    <row r="1253" spans="35:38" s="75" customFormat="1" x14ac:dyDescent="0.2">
      <c r="AI1253" s="96"/>
      <c r="AJ1253" s="98"/>
      <c r="AK1253" s="115"/>
      <c r="AL1253" s="98"/>
    </row>
    <row r="1254" spans="35:38" s="75" customFormat="1" x14ac:dyDescent="0.2">
      <c r="AI1254" s="96"/>
      <c r="AJ1254" s="98"/>
      <c r="AK1254" s="115"/>
      <c r="AL1254" s="98"/>
    </row>
    <row r="1255" spans="35:38" s="75" customFormat="1" x14ac:dyDescent="0.2">
      <c r="AI1255" s="96"/>
      <c r="AJ1255" s="98"/>
      <c r="AK1255" s="115"/>
      <c r="AL1255" s="98"/>
    </row>
    <row r="1256" spans="35:38" s="75" customFormat="1" x14ac:dyDescent="0.2">
      <c r="AI1256" s="96"/>
      <c r="AJ1256" s="98"/>
      <c r="AK1256" s="115"/>
      <c r="AL1256" s="98"/>
    </row>
    <row r="1257" spans="35:38" s="75" customFormat="1" x14ac:dyDescent="0.2">
      <c r="AI1257" s="96"/>
      <c r="AJ1257" s="98"/>
      <c r="AK1257" s="115"/>
      <c r="AL1257" s="98"/>
    </row>
    <row r="1258" spans="35:38" s="75" customFormat="1" x14ac:dyDescent="0.2">
      <c r="AI1258" s="96"/>
      <c r="AJ1258" s="98"/>
      <c r="AK1258" s="115"/>
      <c r="AL1258" s="98"/>
    </row>
    <row r="1259" spans="35:38" s="75" customFormat="1" x14ac:dyDescent="0.2">
      <c r="AI1259" s="96"/>
      <c r="AJ1259" s="98"/>
      <c r="AK1259" s="115"/>
      <c r="AL1259" s="98"/>
    </row>
    <row r="1260" spans="35:38" s="75" customFormat="1" x14ac:dyDescent="0.2">
      <c r="AI1260" s="96"/>
      <c r="AJ1260" s="98"/>
      <c r="AK1260" s="115"/>
      <c r="AL1260" s="98"/>
    </row>
    <row r="1261" spans="35:38" s="75" customFormat="1" x14ac:dyDescent="0.2">
      <c r="AI1261" s="96"/>
      <c r="AJ1261" s="98"/>
      <c r="AK1261" s="115"/>
      <c r="AL1261" s="98"/>
    </row>
    <row r="1262" spans="35:38" s="75" customFormat="1" x14ac:dyDescent="0.2">
      <c r="AI1262" s="96"/>
      <c r="AJ1262" s="98"/>
      <c r="AK1262" s="115"/>
      <c r="AL1262" s="98"/>
    </row>
    <row r="1263" spans="35:38" s="75" customFormat="1" x14ac:dyDescent="0.2">
      <c r="AI1263" s="96"/>
      <c r="AJ1263" s="98"/>
      <c r="AK1263" s="115"/>
      <c r="AL1263" s="98"/>
    </row>
    <row r="1264" spans="35:38" s="75" customFormat="1" x14ac:dyDescent="0.2">
      <c r="AI1264" s="96"/>
      <c r="AJ1264" s="98"/>
      <c r="AK1264" s="115"/>
      <c r="AL1264" s="98"/>
    </row>
    <row r="1265" spans="35:38" s="75" customFormat="1" x14ac:dyDescent="0.2">
      <c r="AI1265" s="96"/>
      <c r="AJ1265" s="98"/>
      <c r="AK1265" s="115"/>
      <c r="AL1265" s="98"/>
    </row>
    <row r="1266" spans="35:38" s="75" customFormat="1" x14ac:dyDescent="0.2">
      <c r="AI1266" s="96"/>
      <c r="AJ1266" s="98"/>
      <c r="AK1266" s="115"/>
      <c r="AL1266" s="98"/>
    </row>
    <row r="1267" spans="35:38" s="75" customFormat="1" x14ac:dyDescent="0.2">
      <c r="AI1267" s="96"/>
      <c r="AJ1267" s="98"/>
      <c r="AK1267" s="115"/>
      <c r="AL1267" s="98"/>
    </row>
    <row r="1268" spans="35:38" s="75" customFormat="1" x14ac:dyDescent="0.2">
      <c r="AI1268" s="96"/>
      <c r="AJ1268" s="98"/>
      <c r="AK1268" s="115"/>
      <c r="AL1268" s="98"/>
    </row>
    <row r="1269" spans="35:38" s="75" customFormat="1" x14ac:dyDescent="0.2">
      <c r="AI1269" s="96"/>
      <c r="AJ1269" s="98"/>
      <c r="AK1269" s="115"/>
      <c r="AL1269" s="98"/>
    </row>
    <row r="1270" spans="35:38" s="75" customFormat="1" x14ac:dyDescent="0.2">
      <c r="AI1270" s="96"/>
      <c r="AJ1270" s="98"/>
      <c r="AK1270" s="115"/>
      <c r="AL1270" s="98"/>
    </row>
    <row r="1271" spans="35:38" s="75" customFormat="1" x14ac:dyDescent="0.2">
      <c r="AI1271" s="96"/>
      <c r="AJ1271" s="98"/>
      <c r="AK1271" s="115"/>
      <c r="AL1271" s="98"/>
    </row>
    <row r="1272" spans="35:38" s="75" customFormat="1" x14ac:dyDescent="0.2">
      <c r="AI1272" s="96"/>
      <c r="AJ1272" s="98"/>
      <c r="AK1272" s="115"/>
      <c r="AL1272" s="98"/>
    </row>
    <row r="1273" spans="35:38" s="75" customFormat="1" x14ac:dyDescent="0.2">
      <c r="AI1273" s="96"/>
      <c r="AJ1273" s="98"/>
      <c r="AK1273" s="115"/>
      <c r="AL1273" s="98"/>
    </row>
    <row r="1274" spans="35:38" s="75" customFormat="1" x14ac:dyDescent="0.2">
      <c r="AI1274" s="96"/>
      <c r="AJ1274" s="98"/>
      <c r="AK1274" s="115"/>
      <c r="AL1274" s="98"/>
    </row>
    <row r="1275" spans="35:38" s="75" customFormat="1" x14ac:dyDescent="0.2">
      <c r="AI1275" s="96"/>
      <c r="AJ1275" s="98"/>
      <c r="AK1275" s="115"/>
      <c r="AL1275" s="98"/>
    </row>
    <row r="1276" spans="35:38" s="75" customFormat="1" x14ac:dyDescent="0.2">
      <c r="AI1276" s="96"/>
      <c r="AJ1276" s="98"/>
      <c r="AK1276" s="115"/>
      <c r="AL1276" s="98"/>
    </row>
    <row r="1277" spans="35:38" s="75" customFormat="1" x14ac:dyDescent="0.2">
      <c r="AI1277" s="96"/>
      <c r="AJ1277" s="98"/>
      <c r="AK1277" s="115"/>
      <c r="AL1277" s="98"/>
    </row>
    <row r="1278" spans="35:38" s="75" customFormat="1" x14ac:dyDescent="0.2">
      <c r="AI1278" s="96"/>
      <c r="AJ1278" s="98"/>
      <c r="AK1278" s="115"/>
      <c r="AL1278" s="98"/>
    </row>
    <row r="1279" spans="35:38" s="75" customFormat="1" x14ac:dyDescent="0.2">
      <c r="AI1279" s="96"/>
      <c r="AJ1279" s="98"/>
      <c r="AK1279" s="115"/>
      <c r="AL1279" s="98"/>
    </row>
    <row r="1280" spans="35:38" s="75" customFormat="1" x14ac:dyDescent="0.2">
      <c r="AI1280" s="96"/>
      <c r="AJ1280" s="98"/>
      <c r="AK1280" s="115"/>
      <c r="AL1280" s="98"/>
    </row>
    <row r="1281" spans="35:38" s="75" customFormat="1" x14ac:dyDescent="0.2">
      <c r="AI1281" s="96"/>
      <c r="AJ1281" s="98"/>
      <c r="AK1281" s="115"/>
      <c r="AL1281" s="98"/>
    </row>
    <row r="1282" spans="35:38" s="75" customFormat="1" x14ac:dyDescent="0.2">
      <c r="AI1282" s="96"/>
      <c r="AJ1282" s="98"/>
      <c r="AK1282" s="115"/>
      <c r="AL1282" s="98"/>
    </row>
    <row r="1283" spans="35:38" s="75" customFormat="1" x14ac:dyDescent="0.2">
      <c r="AI1283" s="96"/>
      <c r="AJ1283" s="98"/>
      <c r="AK1283" s="115"/>
      <c r="AL1283" s="98"/>
    </row>
    <row r="1284" spans="35:38" s="75" customFormat="1" x14ac:dyDescent="0.2">
      <c r="AI1284" s="96"/>
      <c r="AJ1284" s="98"/>
      <c r="AK1284" s="115"/>
      <c r="AL1284" s="98"/>
    </row>
    <row r="1285" spans="35:38" s="75" customFormat="1" x14ac:dyDescent="0.2">
      <c r="AI1285" s="96"/>
      <c r="AJ1285" s="98"/>
      <c r="AK1285" s="115"/>
      <c r="AL1285" s="98"/>
    </row>
    <row r="1286" spans="35:38" s="75" customFormat="1" x14ac:dyDescent="0.2">
      <c r="AI1286" s="96"/>
      <c r="AJ1286" s="98"/>
      <c r="AK1286" s="115"/>
      <c r="AL1286" s="98"/>
    </row>
    <row r="1287" spans="35:38" s="75" customFormat="1" x14ac:dyDescent="0.2">
      <c r="AI1287" s="96"/>
      <c r="AJ1287" s="98"/>
      <c r="AK1287" s="115"/>
      <c r="AL1287" s="98"/>
    </row>
    <row r="1288" spans="35:38" s="75" customFormat="1" x14ac:dyDescent="0.2">
      <c r="AI1288" s="96"/>
      <c r="AJ1288" s="98"/>
      <c r="AK1288" s="115"/>
      <c r="AL1288" s="98"/>
    </row>
    <row r="1289" spans="35:38" s="75" customFormat="1" x14ac:dyDescent="0.2">
      <c r="AI1289" s="96"/>
      <c r="AJ1289" s="98"/>
      <c r="AK1289" s="115"/>
      <c r="AL1289" s="98"/>
    </row>
    <row r="1290" spans="35:38" s="75" customFormat="1" x14ac:dyDescent="0.2">
      <c r="AI1290" s="96"/>
      <c r="AJ1290" s="98"/>
      <c r="AK1290" s="115"/>
      <c r="AL1290" s="98"/>
    </row>
    <row r="1291" spans="35:38" s="75" customFormat="1" x14ac:dyDescent="0.2">
      <c r="AI1291" s="96"/>
      <c r="AJ1291" s="98"/>
      <c r="AK1291" s="115"/>
      <c r="AL1291" s="98"/>
    </row>
    <row r="1292" spans="35:38" s="75" customFormat="1" x14ac:dyDescent="0.2">
      <c r="AI1292" s="96"/>
      <c r="AJ1292" s="98"/>
      <c r="AK1292" s="115"/>
      <c r="AL1292" s="98"/>
    </row>
    <row r="1293" spans="35:38" s="75" customFormat="1" x14ac:dyDescent="0.2">
      <c r="AI1293" s="96"/>
      <c r="AJ1293" s="98"/>
      <c r="AK1293" s="115"/>
      <c r="AL1293" s="98"/>
    </row>
    <row r="1294" spans="35:38" s="75" customFormat="1" x14ac:dyDescent="0.2">
      <c r="AI1294" s="96"/>
      <c r="AJ1294" s="98"/>
      <c r="AK1294" s="115"/>
      <c r="AL1294" s="98"/>
    </row>
    <row r="1295" spans="35:38" s="75" customFormat="1" x14ac:dyDescent="0.2">
      <c r="AI1295" s="96"/>
      <c r="AJ1295" s="98"/>
      <c r="AK1295" s="115"/>
      <c r="AL1295" s="98"/>
    </row>
    <row r="1296" spans="35:38" s="75" customFormat="1" x14ac:dyDescent="0.2">
      <c r="AI1296" s="96"/>
      <c r="AJ1296" s="98"/>
      <c r="AK1296" s="115"/>
      <c r="AL1296" s="98"/>
    </row>
    <row r="1297" spans="35:38" s="75" customFormat="1" x14ac:dyDescent="0.2">
      <c r="AI1297" s="96"/>
      <c r="AJ1297" s="98"/>
      <c r="AK1297" s="115"/>
      <c r="AL1297" s="98"/>
    </row>
    <row r="1298" spans="35:38" s="75" customFormat="1" x14ac:dyDescent="0.2">
      <c r="AI1298" s="96"/>
      <c r="AJ1298" s="98"/>
      <c r="AK1298" s="115"/>
      <c r="AL1298" s="98"/>
    </row>
    <row r="1299" spans="35:38" s="75" customFormat="1" x14ac:dyDescent="0.2">
      <c r="AI1299" s="96"/>
      <c r="AJ1299" s="98"/>
      <c r="AK1299" s="115"/>
      <c r="AL1299" s="98"/>
    </row>
    <row r="1300" spans="35:38" s="75" customFormat="1" x14ac:dyDescent="0.2">
      <c r="AI1300" s="96"/>
      <c r="AJ1300" s="98"/>
      <c r="AK1300" s="115"/>
      <c r="AL1300" s="98"/>
    </row>
    <row r="1301" spans="35:38" s="75" customFormat="1" x14ac:dyDescent="0.2">
      <c r="AI1301" s="96"/>
      <c r="AJ1301" s="98"/>
      <c r="AK1301" s="115"/>
      <c r="AL1301" s="98"/>
    </row>
    <row r="1302" spans="35:38" s="75" customFormat="1" x14ac:dyDescent="0.2">
      <c r="AI1302" s="96"/>
      <c r="AJ1302" s="98"/>
      <c r="AK1302" s="115"/>
      <c r="AL1302" s="98"/>
    </row>
    <row r="1303" spans="35:38" s="75" customFormat="1" x14ac:dyDescent="0.2">
      <c r="AI1303" s="96"/>
      <c r="AJ1303" s="98"/>
      <c r="AK1303" s="115"/>
      <c r="AL1303" s="98"/>
    </row>
    <row r="1304" spans="35:38" s="75" customFormat="1" x14ac:dyDescent="0.2">
      <c r="AI1304" s="96"/>
      <c r="AJ1304" s="98"/>
      <c r="AK1304" s="115"/>
      <c r="AL1304" s="98"/>
    </row>
    <row r="1305" spans="35:38" s="75" customFormat="1" x14ac:dyDescent="0.2">
      <c r="AI1305" s="96"/>
      <c r="AJ1305" s="98"/>
      <c r="AK1305" s="115"/>
      <c r="AL1305" s="98"/>
    </row>
    <row r="1306" spans="35:38" s="75" customFormat="1" x14ac:dyDescent="0.2">
      <c r="AI1306" s="96"/>
      <c r="AJ1306" s="98"/>
      <c r="AK1306" s="115"/>
      <c r="AL1306" s="98"/>
    </row>
    <row r="1307" spans="35:38" s="75" customFormat="1" x14ac:dyDescent="0.2">
      <c r="AI1307" s="96"/>
      <c r="AJ1307" s="98"/>
      <c r="AK1307" s="115"/>
      <c r="AL1307" s="98"/>
    </row>
    <row r="1308" spans="35:38" s="75" customFormat="1" x14ac:dyDescent="0.2">
      <c r="AI1308" s="96"/>
      <c r="AJ1308" s="98"/>
      <c r="AK1308" s="115"/>
      <c r="AL1308" s="98"/>
    </row>
    <row r="1309" spans="35:38" s="75" customFormat="1" x14ac:dyDescent="0.2">
      <c r="AI1309" s="96"/>
      <c r="AJ1309" s="98"/>
      <c r="AK1309" s="115"/>
      <c r="AL1309" s="98"/>
    </row>
    <row r="1310" spans="35:38" s="75" customFormat="1" x14ac:dyDescent="0.2">
      <c r="AI1310" s="96"/>
      <c r="AJ1310" s="98"/>
      <c r="AK1310" s="115"/>
      <c r="AL1310" s="98"/>
    </row>
    <row r="1311" spans="35:38" s="75" customFormat="1" x14ac:dyDescent="0.2">
      <c r="AI1311" s="96"/>
      <c r="AJ1311" s="98"/>
      <c r="AK1311" s="115"/>
      <c r="AL1311" s="98"/>
    </row>
    <row r="1312" spans="35:38" s="75" customFormat="1" x14ac:dyDescent="0.2">
      <c r="AI1312" s="96"/>
      <c r="AJ1312" s="98"/>
      <c r="AK1312" s="115"/>
      <c r="AL1312" s="98"/>
    </row>
    <row r="1313" spans="35:38" s="75" customFormat="1" x14ac:dyDescent="0.2">
      <c r="AI1313" s="96"/>
      <c r="AJ1313" s="98"/>
      <c r="AK1313" s="115"/>
      <c r="AL1313" s="98"/>
    </row>
    <row r="1314" spans="35:38" s="75" customFormat="1" x14ac:dyDescent="0.2">
      <c r="AI1314" s="96"/>
      <c r="AJ1314" s="98"/>
      <c r="AK1314" s="115"/>
      <c r="AL1314" s="98"/>
    </row>
    <row r="1315" spans="35:38" s="75" customFormat="1" x14ac:dyDescent="0.2">
      <c r="AI1315" s="96"/>
      <c r="AJ1315" s="98"/>
      <c r="AK1315" s="115"/>
      <c r="AL1315" s="98"/>
    </row>
    <row r="1316" spans="35:38" s="75" customFormat="1" x14ac:dyDescent="0.2">
      <c r="AI1316" s="96"/>
      <c r="AJ1316" s="98"/>
      <c r="AK1316" s="115"/>
      <c r="AL1316" s="98"/>
    </row>
    <row r="1317" spans="35:38" s="75" customFormat="1" x14ac:dyDescent="0.2">
      <c r="AI1317" s="96"/>
      <c r="AJ1317" s="98"/>
      <c r="AK1317" s="115"/>
      <c r="AL1317" s="98"/>
    </row>
    <row r="1318" spans="35:38" s="75" customFormat="1" x14ac:dyDescent="0.2">
      <c r="AI1318" s="96"/>
      <c r="AJ1318" s="98"/>
      <c r="AK1318" s="115"/>
      <c r="AL1318" s="98"/>
    </row>
    <row r="1319" spans="35:38" s="75" customFormat="1" x14ac:dyDescent="0.2">
      <c r="AI1319" s="96"/>
      <c r="AJ1319" s="98"/>
      <c r="AK1319" s="115"/>
      <c r="AL1319" s="98"/>
    </row>
    <row r="1320" spans="35:38" s="75" customFormat="1" x14ac:dyDescent="0.2">
      <c r="AI1320" s="96"/>
      <c r="AJ1320" s="98"/>
      <c r="AK1320" s="115"/>
      <c r="AL1320" s="98"/>
    </row>
    <row r="1321" spans="35:38" s="75" customFormat="1" x14ac:dyDescent="0.2">
      <c r="AI1321" s="96"/>
      <c r="AJ1321" s="98"/>
      <c r="AK1321" s="115"/>
      <c r="AL1321" s="98"/>
    </row>
    <row r="1322" spans="35:38" s="75" customFormat="1" x14ac:dyDescent="0.2">
      <c r="AI1322" s="96"/>
      <c r="AJ1322" s="98"/>
      <c r="AK1322" s="115"/>
      <c r="AL1322" s="98"/>
    </row>
    <row r="1323" spans="35:38" s="75" customFormat="1" x14ac:dyDescent="0.2">
      <c r="AI1323" s="96"/>
      <c r="AJ1323" s="98"/>
      <c r="AK1323" s="115"/>
      <c r="AL1323" s="98"/>
    </row>
    <row r="1324" spans="35:38" s="75" customFormat="1" x14ac:dyDescent="0.2">
      <c r="AI1324" s="96"/>
      <c r="AJ1324" s="98"/>
      <c r="AK1324" s="115"/>
      <c r="AL1324" s="98"/>
    </row>
    <row r="1325" spans="35:38" s="75" customFormat="1" x14ac:dyDescent="0.2">
      <c r="AI1325" s="96"/>
      <c r="AJ1325" s="98"/>
      <c r="AK1325" s="115"/>
      <c r="AL1325" s="98"/>
    </row>
    <row r="1326" spans="35:38" s="75" customFormat="1" x14ac:dyDescent="0.2">
      <c r="AI1326" s="96"/>
      <c r="AJ1326" s="98"/>
      <c r="AK1326" s="115"/>
      <c r="AL1326" s="98"/>
    </row>
    <row r="1327" spans="35:38" s="75" customFormat="1" x14ac:dyDescent="0.2">
      <c r="AI1327" s="96"/>
      <c r="AJ1327" s="98"/>
      <c r="AK1327" s="115"/>
      <c r="AL1327" s="98"/>
    </row>
    <row r="1328" spans="35:38" s="75" customFormat="1" x14ac:dyDescent="0.2">
      <c r="AI1328" s="96"/>
      <c r="AJ1328" s="98"/>
      <c r="AK1328" s="115"/>
      <c r="AL1328" s="98"/>
    </row>
    <row r="1329" spans="35:38" s="75" customFormat="1" x14ac:dyDescent="0.2">
      <c r="AI1329" s="96"/>
      <c r="AJ1329" s="98"/>
      <c r="AK1329" s="115"/>
      <c r="AL1329" s="98"/>
    </row>
    <row r="1330" spans="35:38" s="75" customFormat="1" x14ac:dyDescent="0.2">
      <c r="AI1330" s="96"/>
      <c r="AJ1330" s="98"/>
      <c r="AK1330" s="115"/>
      <c r="AL1330" s="98"/>
    </row>
    <row r="1331" spans="35:38" s="75" customFormat="1" x14ac:dyDescent="0.2">
      <c r="AI1331" s="96"/>
      <c r="AJ1331" s="98"/>
      <c r="AK1331" s="115"/>
      <c r="AL1331" s="98"/>
    </row>
    <row r="1332" spans="35:38" s="75" customFormat="1" x14ac:dyDescent="0.2">
      <c r="AI1332" s="96"/>
      <c r="AJ1332" s="98"/>
      <c r="AK1332" s="115"/>
      <c r="AL1332" s="98"/>
    </row>
    <row r="1333" spans="35:38" s="75" customFormat="1" x14ac:dyDescent="0.2">
      <c r="AI1333" s="96"/>
      <c r="AJ1333" s="98"/>
      <c r="AK1333" s="115"/>
      <c r="AL1333" s="98"/>
    </row>
    <row r="1334" spans="35:38" s="75" customFormat="1" x14ac:dyDescent="0.2">
      <c r="AI1334" s="96"/>
      <c r="AJ1334" s="98"/>
      <c r="AK1334" s="115"/>
      <c r="AL1334" s="98"/>
    </row>
    <row r="1335" spans="35:38" s="75" customFormat="1" x14ac:dyDescent="0.2">
      <c r="AI1335" s="96"/>
      <c r="AJ1335" s="98"/>
      <c r="AK1335" s="115"/>
      <c r="AL1335" s="98"/>
    </row>
    <row r="1336" spans="35:38" s="75" customFormat="1" x14ac:dyDescent="0.2">
      <c r="AI1336" s="96"/>
      <c r="AJ1336" s="98"/>
      <c r="AK1336" s="115"/>
      <c r="AL1336" s="98"/>
    </row>
    <row r="1337" spans="35:38" s="75" customFormat="1" x14ac:dyDescent="0.2">
      <c r="AI1337" s="96"/>
      <c r="AJ1337" s="98"/>
      <c r="AK1337" s="115"/>
      <c r="AL1337" s="98"/>
    </row>
    <row r="1338" spans="35:38" s="75" customFormat="1" x14ac:dyDescent="0.2">
      <c r="AI1338" s="96"/>
      <c r="AJ1338" s="98"/>
      <c r="AK1338" s="115"/>
      <c r="AL1338" s="98"/>
    </row>
    <row r="1339" spans="35:38" s="75" customFormat="1" x14ac:dyDescent="0.2">
      <c r="AI1339" s="96"/>
      <c r="AJ1339" s="98"/>
      <c r="AK1339" s="115"/>
      <c r="AL1339" s="98"/>
    </row>
    <row r="1340" spans="35:38" s="75" customFormat="1" x14ac:dyDescent="0.2">
      <c r="AI1340" s="96"/>
      <c r="AJ1340" s="98"/>
      <c r="AK1340" s="115"/>
      <c r="AL1340" s="98"/>
    </row>
    <row r="1341" spans="35:38" s="75" customFormat="1" x14ac:dyDescent="0.2">
      <c r="AI1341" s="96"/>
      <c r="AJ1341" s="98"/>
      <c r="AK1341" s="115"/>
      <c r="AL1341" s="98"/>
    </row>
    <row r="1342" spans="35:38" s="75" customFormat="1" x14ac:dyDescent="0.2">
      <c r="AI1342" s="96"/>
      <c r="AJ1342" s="98"/>
      <c r="AK1342" s="115"/>
      <c r="AL1342" s="98"/>
    </row>
    <row r="1343" spans="35:38" s="75" customFormat="1" x14ac:dyDescent="0.2">
      <c r="AI1343" s="96"/>
      <c r="AJ1343" s="98"/>
      <c r="AK1343" s="115"/>
      <c r="AL1343" s="98"/>
    </row>
    <row r="1344" spans="35:38" s="75" customFormat="1" x14ac:dyDescent="0.2">
      <c r="AI1344" s="96"/>
      <c r="AJ1344" s="98"/>
      <c r="AK1344" s="115"/>
      <c r="AL1344" s="98"/>
    </row>
    <row r="1345" spans="35:38" s="75" customFormat="1" x14ac:dyDescent="0.2">
      <c r="AI1345" s="96"/>
      <c r="AJ1345" s="98"/>
      <c r="AK1345" s="115"/>
      <c r="AL1345" s="98"/>
    </row>
    <row r="1346" spans="35:38" s="75" customFormat="1" x14ac:dyDescent="0.2">
      <c r="AI1346" s="96"/>
      <c r="AJ1346" s="98"/>
      <c r="AK1346" s="115"/>
      <c r="AL1346" s="98"/>
    </row>
    <row r="1347" spans="35:38" s="75" customFormat="1" x14ac:dyDescent="0.2">
      <c r="AI1347" s="96"/>
      <c r="AJ1347" s="98"/>
      <c r="AK1347" s="115"/>
      <c r="AL1347" s="98"/>
    </row>
    <row r="1348" spans="35:38" s="75" customFormat="1" x14ac:dyDescent="0.2">
      <c r="AI1348" s="96"/>
      <c r="AJ1348" s="98"/>
      <c r="AK1348" s="115"/>
      <c r="AL1348" s="98"/>
    </row>
    <row r="1349" spans="35:38" s="75" customFormat="1" x14ac:dyDescent="0.2">
      <c r="AI1349" s="96"/>
      <c r="AJ1349" s="98"/>
      <c r="AK1349" s="115"/>
      <c r="AL1349" s="98"/>
    </row>
    <row r="1350" spans="35:38" s="75" customFormat="1" x14ac:dyDescent="0.2">
      <c r="AI1350" s="96"/>
      <c r="AJ1350" s="98"/>
      <c r="AK1350" s="115"/>
      <c r="AL1350" s="98"/>
    </row>
    <row r="1351" spans="35:38" s="75" customFormat="1" x14ac:dyDescent="0.2">
      <c r="AI1351" s="96"/>
      <c r="AJ1351" s="98"/>
      <c r="AK1351" s="115"/>
      <c r="AL1351" s="98"/>
    </row>
    <row r="1352" spans="35:38" s="75" customFormat="1" x14ac:dyDescent="0.2">
      <c r="AI1352" s="96"/>
      <c r="AJ1352" s="98"/>
      <c r="AK1352" s="115"/>
      <c r="AL1352" s="98"/>
    </row>
    <row r="1353" spans="35:38" s="75" customFormat="1" x14ac:dyDescent="0.2">
      <c r="AI1353" s="96"/>
      <c r="AJ1353" s="98"/>
      <c r="AK1353" s="115"/>
      <c r="AL1353" s="98"/>
    </row>
    <row r="1354" spans="35:38" s="75" customFormat="1" x14ac:dyDescent="0.2">
      <c r="AI1354" s="96"/>
      <c r="AJ1354" s="98"/>
      <c r="AK1354" s="115"/>
      <c r="AL1354" s="98"/>
    </row>
    <row r="1355" spans="35:38" s="75" customFormat="1" x14ac:dyDescent="0.2">
      <c r="AI1355" s="96"/>
      <c r="AJ1355" s="98"/>
      <c r="AK1355" s="115"/>
      <c r="AL1355" s="98"/>
    </row>
    <row r="1356" spans="35:38" s="75" customFormat="1" x14ac:dyDescent="0.2">
      <c r="AI1356" s="96"/>
      <c r="AJ1356" s="98"/>
      <c r="AK1356" s="115"/>
      <c r="AL1356" s="98"/>
    </row>
    <row r="1357" spans="35:38" s="75" customFormat="1" x14ac:dyDescent="0.2">
      <c r="AI1357" s="96"/>
      <c r="AJ1357" s="98"/>
      <c r="AK1357" s="115"/>
      <c r="AL1357" s="98"/>
    </row>
    <row r="1358" spans="35:38" s="75" customFormat="1" x14ac:dyDescent="0.2">
      <c r="AI1358" s="96"/>
      <c r="AJ1358" s="98"/>
      <c r="AK1358" s="115"/>
      <c r="AL1358" s="98"/>
    </row>
    <row r="1359" spans="35:38" s="75" customFormat="1" x14ac:dyDescent="0.2">
      <c r="AI1359" s="96"/>
      <c r="AJ1359" s="98"/>
      <c r="AK1359" s="115"/>
      <c r="AL1359" s="98"/>
    </row>
    <row r="1360" spans="35:38" s="75" customFormat="1" x14ac:dyDescent="0.2">
      <c r="AI1360" s="96"/>
      <c r="AJ1360" s="98"/>
      <c r="AK1360" s="115"/>
      <c r="AL1360" s="98"/>
    </row>
    <row r="1361" spans="35:38" s="75" customFormat="1" x14ac:dyDescent="0.2">
      <c r="AI1361" s="96"/>
      <c r="AJ1361" s="98"/>
      <c r="AK1361" s="115"/>
      <c r="AL1361" s="98"/>
    </row>
    <row r="1362" spans="35:38" s="75" customFormat="1" x14ac:dyDescent="0.2">
      <c r="AI1362" s="96"/>
      <c r="AJ1362" s="98"/>
      <c r="AK1362" s="115"/>
      <c r="AL1362" s="98"/>
    </row>
    <row r="1363" spans="35:38" s="75" customFormat="1" x14ac:dyDescent="0.2">
      <c r="AI1363" s="96"/>
      <c r="AJ1363" s="98"/>
      <c r="AK1363" s="115"/>
      <c r="AL1363" s="98"/>
    </row>
    <row r="1364" spans="35:38" s="75" customFormat="1" x14ac:dyDescent="0.2">
      <c r="AI1364" s="96"/>
      <c r="AJ1364" s="98"/>
      <c r="AK1364" s="115"/>
      <c r="AL1364" s="98"/>
    </row>
    <row r="1365" spans="35:38" s="75" customFormat="1" x14ac:dyDescent="0.2">
      <c r="AI1365" s="96"/>
      <c r="AJ1365" s="98"/>
      <c r="AK1365" s="115"/>
      <c r="AL1365" s="98"/>
    </row>
    <row r="1366" spans="35:38" s="75" customFormat="1" x14ac:dyDescent="0.2">
      <c r="AI1366" s="96"/>
      <c r="AJ1366" s="98"/>
      <c r="AK1366" s="115"/>
      <c r="AL1366" s="98"/>
    </row>
    <row r="1367" spans="35:38" s="75" customFormat="1" x14ac:dyDescent="0.2">
      <c r="AI1367" s="96"/>
      <c r="AJ1367" s="98"/>
      <c r="AK1367" s="115"/>
      <c r="AL1367" s="98"/>
    </row>
    <row r="1368" spans="35:38" s="75" customFormat="1" x14ac:dyDescent="0.2">
      <c r="AI1368" s="96"/>
      <c r="AJ1368" s="98"/>
      <c r="AK1368" s="115"/>
      <c r="AL1368" s="98"/>
    </row>
    <row r="1369" spans="35:38" s="75" customFormat="1" x14ac:dyDescent="0.2">
      <c r="AI1369" s="96"/>
      <c r="AJ1369" s="98"/>
      <c r="AK1369" s="115"/>
      <c r="AL1369" s="98"/>
    </row>
    <row r="1370" spans="35:38" s="75" customFormat="1" x14ac:dyDescent="0.2">
      <c r="AI1370" s="96"/>
      <c r="AJ1370" s="98"/>
      <c r="AK1370" s="115"/>
      <c r="AL1370" s="98"/>
    </row>
    <row r="1371" spans="35:38" s="75" customFormat="1" x14ac:dyDescent="0.2">
      <c r="AI1371" s="96"/>
      <c r="AJ1371" s="98"/>
      <c r="AK1371" s="115"/>
      <c r="AL1371" s="98"/>
    </row>
    <row r="1372" spans="35:38" s="75" customFormat="1" x14ac:dyDescent="0.2">
      <c r="AI1372" s="96"/>
      <c r="AJ1372" s="98"/>
      <c r="AK1372" s="115"/>
      <c r="AL1372" s="98"/>
    </row>
    <row r="1373" spans="35:38" s="75" customFormat="1" x14ac:dyDescent="0.2">
      <c r="AI1373" s="96"/>
      <c r="AJ1373" s="98"/>
      <c r="AK1373" s="115"/>
      <c r="AL1373" s="98"/>
    </row>
    <row r="1374" spans="35:38" s="75" customFormat="1" x14ac:dyDescent="0.2">
      <c r="AI1374" s="96"/>
      <c r="AJ1374" s="98"/>
      <c r="AK1374" s="115"/>
      <c r="AL1374" s="98"/>
    </row>
    <row r="1375" spans="35:38" s="75" customFormat="1" x14ac:dyDescent="0.2">
      <c r="AI1375" s="96"/>
      <c r="AJ1375" s="98"/>
      <c r="AK1375" s="115"/>
      <c r="AL1375" s="98"/>
    </row>
    <row r="1376" spans="35:38" s="75" customFormat="1" x14ac:dyDescent="0.2">
      <c r="AI1376" s="96"/>
      <c r="AJ1376" s="98"/>
      <c r="AK1376" s="115"/>
      <c r="AL1376" s="98"/>
    </row>
    <row r="1377" spans="35:38" s="75" customFormat="1" x14ac:dyDescent="0.2">
      <c r="AI1377" s="96"/>
      <c r="AJ1377" s="98"/>
      <c r="AK1377" s="115"/>
      <c r="AL1377" s="98"/>
    </row>
    <row r="1378" spans="35:38" s="75" customFormat="1" x14ac:dyDescent="0.2">
      <c r="AI1378" s="96"/>
      <c r="AJ1378" s="98"/>
      <c r="AK1378" s="115"/>
      <c r="AL1378" s="98"/>
    </row>
    <row r="1379" spans="35:38" s="75" customFormat="1" x14ac:dyDescent="0.2">
      <c r="AI1379" s="96"/>
      <c r="AJ1379" s="98"/>
      <c r="AK1379" s="115"/>
      <c r="AL1379" s="98"/>
    </row>
    <row r="1380" spans="35:38" s="75" customFormat="1" x14ac:dyDescent="0.2">
      <c r="AI1380" s="96"/>
      <c r="AJ1380" s="98"/>
      <c r="AK1380" s="115"/>
      <c r="AL1380" s="98"/>
    </row>
    <row r="1381" spans="35:38" s="75" customFormat="1" x14ac:dyDescent="0.2">
      <c r="AI1381" s="96"/>
      <c r="AJ1381" s="98"/>
      <c r="AK1381" s="115"/>
      <c r="AL1381" s="98"/>
    </row>
    <row r="1382" spans="35:38" s="75" customFormat="1" x14ac:dyDescent="0.2">
      <c r="AI1382" s="96"/>
      <c r="AJ1382" s="98"/>
      <c r="AK1382" s="115"/>
      <c r="AL1382" s="98"/>
    </row>
    <row r="1383" spans="35:38" s="75" customFormat="1" x14ac:dyDescent="0.2">
      <c r="AI1383" s="96"/>
      <c r="AJ1383" s="98"/>
      <c r="AK1383" s="115"/>
      <c r="AL1383" s="98"/>
    </row>
    <row r="1384" spans="35:38" s="75" customFormat="1" x14ac:dyDescent="0.2">
      <c r="AI1384" s="96"/>
      <c r="AJ1384" s="98"/>
      <c r="AK1384" s="115"/>
      <c r="AL1384" s="98"/>
    </row>
    <row r="1385" spans="35:38" s="75" customFormat="1" x14ac:dyDescent="0.2">
      <c r="AI1385" s="96"/>
      <c r="AJ1385" s="98"/>
      <c r="AK1385" s="115"/>
      <c r="AL1385" s="98"/>
    </row>
    <row r="1386" spans="35:38" s="75" customFormat="1" x14ac:dyDescent="0.2">
      <c r="AI1386" s="96"/>
      <c r="AJ1386" s="98"/>
      <c r="AK1386" s="115"/>
      <c r="AL1386" s="98"/>
    </row>
    <row r="1387" spans="35:38" s="75" customFormat="1" x14ac:dyDescent="0.2">
      <c r="AI1387" s="96"/>
      <c r="AJ1387" s="98"/>
      <c r="AK1387" s="115"/>
      <c r="AL1387" s="98"/>
    </row>
    <row r="1388" spans="35:38" s="75" customFormat="1" x14ac:dyDescent="0.2">
      <c r="AI1388" s="96"/>
      <c r="AJ1388" s="98"/>
      <c r="AK1388" s="115"/>
      <c r="AL1388" s="98"/>
    </row>
    <row r="1389" spans="35:38" s="75" customFormat="1" x14ac:dyDescent="0.2">
      <c r="AI1389" s="96"/>
      <c r="AJ1389" s="98"/>
      <c r="AK1389" s="115"/>
      <c r="AL1389" s="98"/>
    </row>
    <row r="1390" spans="35:38" s="75" customFormat="1" x14ac:dyDescent="0.2">
      <c r="AI1390" s="96"/>
      <c r="AJ1390" s="98"/>
      <c r="AK1390" s="115"/>
      <c r="AL1390" s="98"/>
    </row>
    <row r="1391" spans="35:38" s="75" customFormat="1" x14ac:dyDescent="0.2">
      <c r="AI1391" s="96"/>
      <c r="AJ1391" s="98"/>
      <c r="AK1391" s="115"/>
      <c r="AL1391" s="98"/>
    </row>
    <row r="1392" spans="35:38" s="75" customFormat="1" x14ac:dyDescent="0.2">
      <c r="AI1392" s="96"/>
      <c r="AJ1392" s="98"/>
      <c r="AK1392" s="115"/>
      <c r="AL1392" s="98"/>
    </row>
    <row r="1393" spans="35:38" s="75" customFormat="1" x14ac:dyDescent="0.2">
      <c r="AI1393" s="96"/>
      <c r="AJ1393" s="98"/>
      <c r="AK1393" s="115"/>
      <c r="AL1393" s="98"/>
    </row>
    <row r="1394" spans="35:38" s="75" customFormat="1" x14ac:dyDescent="0.2">
      <c r="AI1394" s="96"/>
      <c r="AJ1394" s="98"/>
      <c r="AK1394" s="115"/>
      <c r="AL1394" s="98"/>
    </row>
    <row r="1395" spans="35:38" s="75" customFormat="1" x14ac:dyDescent="0.2">
      <c r="AI1395" s="96"/>
      <c r="AJ1395" s="98"/>
      <c r="AK1395" s="115"/>
      <c r="AL1395" s="98"/>
    </row>
    <row r="1396" spans="35:38" s="75" customFormat="1" x14ac:dyDescent="0.2">
      <c r="AI1396" s="96"/>
      <c r="AJ1396" s="98"/>
      <c r="AK1396" s="115"/>
      <c r="AL1396" s="98"/>
    </row>
    <row r="1397" spans="35:38" s="75" customFormat="1" x14ac:dyDescent="0.2">
      <c r="AI1397" s="96"/>
      <c r="AJ1397" s="98"/>
      <c r="AK1397" s="115"/>
      <c r="AL1397" s="98"/>
    </row>
    <row r="1398" spans="35:38" s="75" customFormat="1" x14ac:dyDescent="0.2">
      <c r="AI1398" s="96"/>
      <c r="AJ1398" s="98"/>
      <c r="AK1398" s="115"/>
      <c r="AL1398" s="98"/>
    </row>
    <row r="1399" spans="35:38" s="75" customFormat="1" x14ac:dyDescent="0.2">
      <c r="AI1399" s="96"/>
      <c r="AJ1399" s="98"/>
      <c r="AK1399" s="115"/>
      <c r="AL1399" s="98"/>
    </row>
    <row r="1400" spans="35:38" s="75" customFormat="1" x14ac:dyDescent="0.2">
      <c r="AI1400" s="96"/>
      <c r="AJ1400" s="98"/>
      <c r="AK1400" s="115"/>
      <c r="AL1400" s="98"/>
    </row>
    <row r="1401" spans="35:38" s="75" customFormat="1" x14ac:dyDescent="0.2">
      <c r="AI1401" s="96"/>
      <c r="AJ1401" s="98"/>
      <c r="AK1401" s="115"/>
      <c r="AL1401" s="98"/>
    </row>
    <row r="1402" spans="35:38" s="75" customFormat="1" x14ac:dyDescent="0.2">
      <c r="AI1402" s="96"/>
      <c r="AJ1402" s="98"/>
      <c r="AK1402" s="115"/>
      <c r="AL1402" s="98"/>
    </row>
    <row r="1403" spans="35:38" s="75" customFormat="1" x14ac:dyDescent="0.2">
      <c r="AI1403" s="96"/>
      <c r="AJ1403" s="98"/>
      <c r="AK1403" s="115"/>
      <c r="AL1403" s="98"/>
    </row>
    <row r="1404" spans="35:38" s="75" customFormat="1" x14ac:dyDescent="0.2">
      <c r="AI1404" s="96"/>
      <c r="AJ1404" s="98"/>
      <c r="AK1404" s="115"/>
      <c r="AL1404" s="98"/>
    </row>
    <row r="1405" spans="35:38" s="75" customFormat="1" x14ac:dyDescent="0.2">
      <c r="AI1405" s="96"/>
      <c r="AJ1405" s="98"/>
      <c r="AK1405" s="115"/>
      <c r="AL1405" s="98"/>
    </row>
    <row r="1406" spans="35:38" s="75" customFormat="1" x14ac:dyDescent="0.2">
      <c r="AI1406" s="96"/>
      <c r="AJ1406" s="98"/>
      <c r="AK1406" s="115"/>
      <c r="AL1406" s="98"/>
    </row>
    <row r="1407" spans="35:38" s="75" customFormat="1" x14ac:dyDescent="0.2">
      <c r="AI1407" s="96"/>
      <c r="AJ1407" s="98"/>
      <c r="AK1407" s="115"/>
      <c r="AL1407" s="98"/>
    </row>
    <row r="1408" spans="35:38" s="75" customFormat="1" x14ac:dyDescent="0.2">
      <c r="AI1408" s="96"/>
      <c r="AJ1408" s="98"/>
      <c r="AK1408" s="115"/>
      <c r="AL1408" s="98"/>
    </row>
    <row r="1409" spans="35:38" s="75" customFormat="1" x14ac:dyDescent="0.2">
      <c r="AI1409" s="96"/>
      <c r="AJ1409" s="98"/>
      <c r="AK1409" s="115"/>
      <c r="AL1409" s="98"/>
    </row>
    <row r="1410" spans="35:38" s="75" customFormat="1" x14ac:dyDescent="0.2">
      <c r="AI1410" s="96"/>
      <c r="AJ1410" s="98"/>
      <c r="AK1410" s="115"/>
      <c r="AL1410" s="98"/>
    </row>
    <row r="1411" spans="35:38" s="75" customFormat="1" x14ac:dyDescent="0.2">
      <c r="AI1411" s="96"/>
      <c r="AJ1411" s="98"/>
      <c r="AK1411" s="115"/>
      <c r="AL1411" s="98"/>
    </row>
    <row r="1412" spans="35:38" s="75" customFormat="1" x14ac:dyDescent="0.2">
      <c r="AI1412" s="96"/>
      <c r="AJ1412" s="98"/>
      <c r="AK1412" s="115"/>
      <c r="AL1412" s="98"/>
    </row>
    <row r="1413" spans="35:38" s="75" customFormat="1" x14ac:dyDescent="0.2">
      <c r="AI1413" s="96"/>
      <c r="AJ1413" s="98"/>
      <c r="AK1413" s="115"/>
      <c r="AL1413" s="98"/>
    </row>
    <row r="1414" spans="35:38" s="75" customFormat="1" x14ac:dyDescent="0.2">
      <c r="AI1414" s="96"/>
      <c r="AJ1414" s="98"/>
      <c r="AK1414" s="115"/>
      <c r="AL1414" s="98"/>
    </row>
    <row r="1415" spans="35:38" s="75" customFormat="1" x14ac:dyDescent="0.2">
      <c r="AI1415" s="96"/>
      <c r="AJ1415" s="98"/>
      <c r="AK1415" s="115"/>
      <c r="AL1415" s="98"/>
    </row>
    <row r="1416" spans="35:38" s="75" customFormat="1" x14ac:dyDescent="0.2">
      <c r="AI1416" s="96"/>
      <c r="AJ1416" s="98"/>
      <c r="AK1416" s="115"/>
      <c r="AL1416" s="98"/>
    </row>
    <row r="1417" spans="35:38" s="75" customFormat="1" x14ac:dyDescent="0.2">
      <c r="AI1417" s="96"/>
      <c r="AJ1417" s="98"/>
      <c r="AK1417" s="115"/>
      <c r="AL1417" s="98"/>
    </row>
    <row r="1418" spans="35:38" s="75" customFormat="1" x14ac:dyDescent="0.2">
      <c r="AI1418" s="96"/>
      <c r="AJ1418" s="98"/>
      <c r="AK1418" s="115"/>
      <c r="AL1418" s="98"/>
    </row>
    <row r="1419" spans="35:38" s="75" customFormat="1" x14ac:dyDescent="0.2">
      <c r="AI1419" s="96"/>
      <c r="AJ1419" s="98"/>
      <c r="AK1419" s="115"/>
      <c r="AL1419" s="98"/>
    </row>
    <row r="1420" spans="35:38" s="75" customFormat="1" x14ac:dyDescent="0.2">
      <c r="AI1420" s="96"/>
      <c r="AJ1420" s="98"/>
      <c r="AK1420" s="115"/>
      <c r="AL1420" s="98"/>
    </row>
    <row r="1421" spans="35:38" s="75" customFormat="1" x14ac:dyDescent="0.2">
      <c r="AI1421" s="96"/>
      <c r="AJ1421" s="98"/>
      <c r="AK1421" s="115"/>
      <c r="AL1421" s="98"/>
    </row>
    <row r="1422" spans="35:38" s="75" customFormat="1" x14ac:dyDescent="0.2">
      <c r="AI1422" s="96"/>
      <c r="AJ1422" s="98"/>
      <c r="AK1422" s="115"/>
      <c r="AL1422" s="98"/>
    </row>
    <row r="1423" spans="35:38" s="75" customFormat="1" x14ac:dyDescent="0.2">
      <c r="AI1423" s="96"/>
      <c r="AJ1423" s="98"/>
      <c r="AK1423" s="115"/>
      <c r="AL1423" s="98"/>
    </row>
    <row r="1424" spans="35:38" s="75" customFormat="1" x14ac:dyDescent="0.2">
      <c r="AI1424" s="96"/>
      <c r="AJ1424" s="98"/>
      <c r="AK1424" s="115"/>
      <c r="AL1424" s="98"/>
    </row>
    <row r="1425" spans="35:38" s="75" customFormat="1" x14ac:dyDescent="0.2">
      <c r="AI1425" s="96"/>
      <c r="AJ1425" s="98"/>
      <c r="AK1425" s="115"/>
      <c r="AL1425" s="98"/>
    </row>
    <row r="1426" spans="35:38" s="75" customFormat="1" x14ac:dyDescent="0.2">
      <c r="AI1426" s="96"/>
      <c r="AJ1426" s="98"/>
      <c r="AK1426" s="115"/>
      <c r="AL1426" s="98"/>
    </row>
    <row r="1427" spans="35:38" s="75" customFormat="1" x14ac:dyDescent="0.2">
      <c r="AI1427" s="96"/>
      <c r="AJ1427" s="98"/>
      <c r="AK1427" s="115"/>
      <c r="AL1427" s="98"/>
    </row>
    <row r="1428" spans="35:38" s="75" customFormat="1" x14ac:dyDescent="0.2">
      <c r="AI1428" s="96"/>
      <c r="AJ1428" s="98"/>
      <c r="AK1428" s="115"/>
      <c r="AL1428" s="98"/>
    </row>
    <row r="1429" spans="35:38" s="75" customFormat="1" x14ac:dyDescent="0.2">
      <c r="AI1429" s="96"/>
      <c r="AJ1429" s="98"/>
      <c r="AK1429" s="115"/>
      <c r="AL1429" s="98"/>
    </row>
    <row r="1430" spans="35:38" s="75" customFormat="1" x14ac:dyDescent="0.2">
      <c r="AI1430" s="96"/>
      <c r="AJ1430" s="98"/>
      <c r="AK1430" s="115"/>
      <c r="AL1430" s="98"/>
    </row>
    <row r="1431" spans="35:38" s="75" customFormat="1" x14ac:dyDescent="0.2">
      <c r="AI1431" s="96"/>
      <c r="AJ1431" s="98"/>
      <c r="AK1431" s="115"/>
      <c r="AL1431" s="98"/>
    </row>
    <row r="1432" spans="35:38" s="75" customFormat="1" x14ac:dyDescent="0.2">
      <c r="AI1432" s="96"/>
      <c r="AJ1432" s="98"/>
      <c r="AK1432" s="115"/>
      <c r="AL1432" s="98"/>
    </row>
    <row r="1433" spans="35:38" s="75" customFormat="1" x14ac:dyDescent="0.2">
      <c r="AI1433" s="96"/>
      <c r="AJ1433" s="98"/>
      <c r="AK1433" s="115"/>
      <c r="AL1433" s="98"/>
    </row>
    <row r="1434" spans="35:38" s="75" customFormat="1" x14ac:dyDescent="0.2">
      <c r="AI1434" s="96"/>
      <c r="AJ1434" s="98"/>
      <c r="AK1434" s="115"/>
      <c r="AL1434" s="98"/>
    </row>
    <row r="1435" spans="35:38" s="75" customFormat="1" x14ac:dyDescent="0.2">
      <c r="AI1435" s="96"/>
      <c r="AJ1435" s="98"/>
      <c r="AK1435" s="115"/>
      <c r="AL1435" s="98"/>
    </row>
    <row r="1436" spans="35:38" s="75" customFormat="1" x14ac:dyDescent="0.2">
      <c r="AI1436" s="96"/>
      <c r="AJ1436" s="98"/>
      <c r="AK1436" s="115"/>
      <c r="AL1436" s="98"/>
    </row>
    <row r="1437" spans="35:38" s="75" customFormat="1" x14ac:dyDescent="0.2">
      <c r="AI1437" s="96"/>
      <c r="AJ1437" s="98"/>
      <c r="AK1437" s="115"/>
      <c r="AL1437" s="98"/>
    </row>
    <row r="1438" spans="35:38" s="75" customFormat="1" x14ac:dyDescent="0.2">
      <c r="AI1438" s="96"/>
      <c r="AJ1438" s="98"/>
      <c r="AK1438" s="115"/>
      <c r="AL1438" s="98"/>
    </row>
    <row r="1439" spans="35:38" s="75" customFormat="1" x14ac:dyDescent="0.2">
      <c r="AI1439" s="96"/>
      <c r="AJ1439" s="98"/>
      <c r="AK1439" s="115"/>
      <c r="AL1439" s="98"/>
    </row>
    <row r="1440" spans="35:38" s="75" customFormat="1" x14ac:dyDescent="0.2">
      <c r="AI1440" s="96"/>
      <c r="AJ1440" s="98"/>
      <c r="AK1440" s="115"/>
      <c r="AL1440" s="98"/>
    </row>
    <row r="1441" spans="35:38" s="75" customFormat="1" x14ac:dyDescent="0.2">
      <c r="AI1441" s="96"/>
      <c r="AJ1441" s="98"/>
      <c r="AK1441" s="115"/>
      <c r="AL1441" s="98"/>
    </row>
    <row r="1442" spans="35:38" s="75" customFormat="1" x14ac:dyDescent="0.2">
      <c r="AI1442" s="96"/>
      <c r="AJ1442" s="98"/>
      <c r="AK1442" s="115"/>
      <c r="AL1442" s="98"/>
    </row>
    <row r="1443" spans="35:38" s="75" customFormat="1" x14ac:dyDescent="0.2">
      <c r="AI1443" s="96"/>
      <c r="AJ1443" s="98"/>
      <c r="AK1443" s="115"/>
      <c r="AL1443" s="98"/>
    </row>
    <row r="1444" spans="35:38" s="75" customFormat="1" x14ac:dyDescent="0.2">
      <c r="AI1444" s="96"/>
      <c r="AJ1444" s="98"/>
      <c r="AK1444" s="115"/>
      <c r="AL1444" s="98"/>
    </row>
    <row r="1445" spans="35:38" s="75" customFormat="1" x14ac:dyDescent="0.2">
      <c r="AI1445" s="96"/>
      <c r="AJ1445" s="98"/>
      <c r="AK1445" s="115"/>
      <c r="AL1445" s="98"/>
    </row>
    <row r="1446" spans="35:38" s="75" customFormat="1" x14ac:dyDescent="0.2">
      <c r="AI1446" s="96"/>
      <c r="AJ1446" s="98"/>
      <c r="AK1446" s="115"/>
      <c r="AL1446" s="98"/>
    </row>
    <row r="1447" spans="35:38" s="75" customFormat="1" x14ac:dyDescent="0.2">
      <c r="AI1447" s="96"/>
      <c r="AJ1447" s="98"/>
      <c r="AK1447" s="115"/>
      <c r="AL1447" s="98"/>
    </row>
    <row r="1448" spans="35:38" s="75" customFormat="1" x14ac:dyDescent="0.2">
      <c r="AI1448" s="96"/>
      <c r="AJ1448" s="98"/>
      <c r="AK1448" s="115"/>
      <c r="AL1448" s="98"/>
    </row>
    <row r="1449" spans="35:38" s="75" customFormat="1" x14ac:dyDescent="0.2">
      <c r="AI1449" s="96"/>
      <c r="AJ1449" s="98"/>
      <c r="AK1449" s="115"/>
      <c r="AL1449" s="98"/>
    </row>
    <row r="1450" spans="35:38" s="75" customFormat="1" x14ac:dyDescent="0.2">
      <c r="AI1450" s="96"/>
      <c r="AJ1450" s="98"/>
      <c r="AK1450" s="115"/>
      <c r="AL1450" s="98"/>
    </row>
    <row r="1451" spans="35:38" s="75" customFormat="1" x14ac:dyDescent="0.2">
      <c r="AI1451" s="96"/>
      <c r="AJ1451" s="98"/>
      <c r="AK1451" s="115"/>
      <c r="AL1451" s="98"/>
    </row>
    <row r="1452" spans="35:38" s="75" customFormat="1" x14ac:dyDescent="0.2">
      <c r="AI1452" s="96"/>
      <c r="AJ1452" s="98"/>
      <c r="AK1452" s="115"/>
      <c r="AL1452" s="98"/>
    </row>
    <row r="1453" spans="35:38" s="75" customFormat="1" x14ac:dyDescent="0.2">
      <c r="AI1453" s="96"/>
      <c r="AJ1453" s="98"/>
      <c r="AK1453" s="115"/>
      <c r="AL1453" s="98"/>
    </row>
    <row r="1454" spans="35:38" s="75" customFormat="1" x14ac:dyDescent="0.2">
      <c r="AI1454" s="96"/>
      <c r="AJ1454" s="98"/>
      <c r="AK1454" s="115"/>
      <c r="AL1454" s="98"/>
    </row>
    <row r="1455" spans="35:38" s="75" customFormat="1" x14ac:dyDescent="0.2">
      <c r="AI1455" s="96"/>
      <c r="AJ1455" s="98"/>
      <c r="AK1455" s="115"/>
      <c r="AL1455" s="98"/>
    </row>
    <row r="1456" spans="35:38" s="75" customFormat="1" x14ac:dyDescent="0.2">
      <c r="AI1456" s="96"/>
      <c r="AJ1456" s="98"/>
      <c r="AK1456" s="115"/>
      <c r="AL1456" s="98"/>
    </row>
    <row r="1457" spans="35:38" s="75" customFormat="1" x14ac:dyDescent="0.2">
      <c r="AI1457" s="96"/>
      <c r="AJ1457" s="98"/>
      <c r="AK1457" s="115"/>
      <c r="AL1457" s="98"/>
    </row>
    <row r="1458" spans="35:38" s="75" customFormat="1" x14ac:dyDescent="0.2">
      <c r="AI1458" s="96"/>
      <c r="AJ1458" s="98"/>
      <c r="AK1458" s="115"/>
      <c r="AL1458" s="98"/>
    </row>
    <row r="1459" spans="35:38" s="75" customFormat="1" x14ac:dyDescent="0.2">
      <c r="AI1459" s="96"/>
      <c r="AJ1459" s="98"/>
      <c r="AK1459" s="115"/>
      <c r="AL1459" s="98"/>
    </row>
    <row r="1460" spans="35:38" s="75" customFormat="1" x14ac:dyDescent="0.2">
      <c r="AI1460" s="96"/>
      <c r="AJ1460" s="98"/>
      <c r="AK1460" s="115"/>
      <c r="AL1460" s="98"/>
    </row>
    <row r="1461" spans="35:38" s="75" customFormat="1" x14ac:dyDescent="0.2">
      <c r="AI1461" s="96"/>
      <c r="AJ1461" s="98"/>
      <c r="AK1461" s="115"/>
      <c r="AL1461" s="98"/>
    </row>
    <row r="1462" spans="35:38" s="75" customFormat="1" x14ac:dyDescent="0.2">
      <c r="AI1462" s="96"/>
      <c r="AJ1462" s="98"/>
      <c r="AK1462" s="115"/>
      <c r="AL1462" s="98"/>
    </row>
    <row r="1463" spans="35:38" s="75" customFormat="1" x14ac:dyDescent="0.2">
      <c r="AI1463" s="96"/>
      <c r="AJ1463" s="98"/>
      <c r="AK1463" s="115"/>
      <c r="AL1463" s="98"/>
    </row>
    <row r="1464" spans="35:38" s="75" customFormat="1" x14ac:dyDescent="0.2">
      <c r="AI1464" s="96"/>
      <c r="AJ1464" s="98"/>
      <c r="AK1464" s="115"/>
      <c r="AL1464" s="98"/>
    </row>
    <row r="1465" spans="35:38" s="75" customFormat="1" x14ac:dyDescent="0.2">
      <c r="AI1465" s="96"/>
      <c r="AJ1465" s="98"/>
      <c r="AK1465" s="115"/>
      <c r="AL1465" s="98"/>
    </row>
    <row r="1466" spans="35:38" s="75" customFormat="1" x14ac:dyDescent="0.2">
      <c r="AI1466" s="96"/>
      <c r="AJ1466" s="98"/>
      <c r="AK1466" s="115"/>
      <c r="AL1466" s="98"/>
    </row>
    <row r="1467" spans="35:38" s="75" customFormat="1" x14ac:dyDescent="0.2">
      <c r="AI1467" s="96"/>
      <c r="AJ1467" s="98"/>
      <c r="AK1467" s="115"/>
      <c r="AL1467" s="98"/>
    </row>
    <row r="1468" spans="35:38" s="75" customFormat="1" x14ac:dyDescent="0.2">
      <c r="AI1468" s="96"/>
      <c r="AJ1468" s="98"/>
      <c r="AK1468" s="115"/>
      <c r="AL1468" s="98"/>
    </row>
    <row r="1469" spans="35:38" s="75" customFormat="1" x14ac:dyDescent="0.2">
      <c r="AI1469" s="96"/>
      <c r="AJ1469" s="98"/>
      <c r="AK1469" s="115"/>
      <c r="AL1469" s="98"/>
    </row>
    <row r="1470" spans="35:38" s="75" customFormat="1" x14ac:dyDescent="0.2">
      <c r="AI1470" s="96"/>
      <c r="AJ1470" s="98"/>
      <c r="AK1470" s="115"/>
      <c r="AL1470" s="98"/>
    </row>
    <row r="1471" spans="35:38" s="75" customFormat="1" x14ac:dyDescent="0.2">
      <c r="AI1471" s="96"/>
      <c r="AJ1471" s="98"/>
      <c r="AK1471" s="115"/>
      <c r="AL1471" s="98"/>
    </row>
    <row r="1472" spans="35:38" s="75" customFormat="1" x14ac:dyDescent="0.2">
      <c r="AI1472" s="96"/>
      <c r="AJ1472" s="98"/>
      <c r="AK1472" s="115"/>
      <c r="AL1472" s="98"/>
    </row>
    <row r="1473" spans="35:38" s="75" customFormat="1" x14ac:dyDescent="0.2">
      <c r="AI1473" s="96"/>
      <c r="AJ1473" s="98"/>
      <c r="AK1473" s="115"/>
      <c r="AL1473" s="98"/>
    </row>
    <row r="1474" spans="35:38" s="75" customFormat="1" x14ac:dyDescent="0.2">
      <c r="AI1474" s="96"/>
      <c r="AJ1474" s="98"/>
      <c r="AK1474" s="115"/>
      <c r="AL1474" s="98"/>
    </row>
    <row r="1475" spans="35:38" s="75" customFormat="1" x14ac:dyDescent="0.2">
      <c r="AI1475" s="96"/>
      <c r="AJ1475" s="98"/>
      <c r="AK1475" s="115"/>
      <c r="AL1475" s="98"/>
    </row>
    <row r="1476" spans="35:38" s="75" customFormat="1" x14ac:dyDescent="0.2">
      <c r="AI1476" s="96"/>
      <c r="AJ1476" s="98"/>
      <c r="AK1476" s="115"/>
      <c r="AL1476" s="98"/>
    </row>
    <row r="1477" spans="35:38" s="75" customFormat="1" x14ac:dyDescent="0.2">
      <c r="AI1477" s="96"/>
      <c r="AJ1477" s="98"/>
      <c r="AK1477" s="115"/>
      <c r="AL1477" s="98"/>
    </row>
    <row r="1478" spans="35:38" s="75" customFormat="1" x14ac:dyDescent="0.2">
      <c r="AI1478" s="96"/>
      <c r="AJ1478" s="98"/>
      <c r="AK1478" s="115"/>
      <c r="AL1478" s="98"/>
    </row>
    <row r="1479" spans="35:38" s="75" customFormat="1" x14ac:dyDescent="0.2">
      <c r="AI1479" s="96"/>
      <c r="AJ1479" s="98"/>
      <c r="AK1479" s="115"/>
      <c r="AL1479" s="98"/>
    </row>
    <row r="1480" spans="35:38" s="75" customFormat="1" x14ac:dyDescent="0.2">
      <c r="AI1480" s="96"/>
      <c r="AJ1480" s="98"/>
      <c r="AK1480" s="115"/>
      <c r="AL1480" s="98"/>
    </row>
    <row r="1481" spans="35:38" s="75" customFormat="1" x14ac:dyDescent="0.2">
      <c r="AI1481" s="96"/>
      <c r="AJ1481" s="98"/>
      <c r="AK1481" s="115"/>
      <c r="AL1481" s="98"/>
    </row>
    <row r="1482" spans="35:38" s="75" customFormat="1" x14ac:dyDescent="0.2">
      <c r="AI1482" s="96"/>
      <c r="AJ1482" s="98"/>
      <c r="AK1482" s="115"/>
      <c r="AL1482" s="98"/>
    </row>
    <row r="1483" spans="35:38" s="75" customFormat="1" x14ac:dyDescent="0.2">
      <c r="AI1483" s="96"/>
      <c r="AJ1483" s="98"/>
      <c r="AK1483" s="115"/>
      <c r="AL1483" s="98"/>
    </row>
    <row r="1484" spans="35:38" s="75" customFormat="1" x14ac:dyDescent="0.2">
      <c r="AI1484" s="96"/>
      <c r="AJ1484" s="98"/>
      <c r="AK1484" s="115"/>
      <c r="AL1484" s="98"/>
    </row>
    <row r="1485" spans="35:38" s="75" customFormat="1" x14ac:dyDescent="0.2">
      <c r="AI1485" s="96"/>
      <c r="AJ1485" s="98"/>
      <c r="AK1485" s="115"/>
      <c r="AL1485" s="98"/>
    </row>
    <row r="1486" spans="35:38" s="75" customFormat="1" x14ac:dyDescent="0.2">
      <c r="AI1486" s="96"/>
      <c r="AJ1486" s="98"/>
      <c r="AK1486" s="115"/>
      <c r="AL1486" s="98"/>
    </row>
    <row r="1487" spans="35:38" s="75" customFormat="1" x14ac:dyDescent="0.2">
      <c r="AI1487" s="96"/>
      <c r="AJ1487" s="98"/>
      <c r="AK1487" s="115"/>
      <c r="AL1487" s="98"/>
    </row>
    <row r="1488" spans="35:38" s="75" customFormat="1" x14ac:dyDescent="0.2">
      <c r="AI1488" s="96"/>
      <c r="AJ1488" s="98"/>
      <c r="AK1488" s="115"/>
      <c r="AL1488" s="98"/>
    </row>
    <row r="1489" spans="35:38" s="75" customFormat="1" x14ac:dyDescent="0.2">
      <c r="AI1489" s="96"/>
      <c r="AJ1489" s="98"/>
      <c r="AK1489" s="115"/>
      <c r="AL1489" s="98"/>
    </row>
    <row r="1490" spans="35:38" s="75" customFormat="1" x14ac:dyDescent="0.2">
      <c r="AI1490" s="96"/>
      <c r="AJ1490" s="98"/>
      <c r="AK1490" s="115"/>
      <c r="AL1490" s="98"/>
    </row>
    <row r="1491" spans="35:38" s="75" customFormat="1" x14ac:dyDescent="0.2">
      <c r="AI1491" s="96"/>
      <c r="AJ1491" s="98"/>
      <c r="AK1491" s="115"/>
      <c r="AL1491" s="98"/>
    </row>
    <row r="1492" spans="35:38" s="75" customFormat="1" x14ac:dyDescent="0.2">
      <c r="AI1492" s="96"/>
      <c r="AJ1492" s="98"/>
      <c r="AK1492" s="115"/>
      <c r="AL1492" s="98"/>
    </row>
    <row r="1493" spans="35:38" s="75" customFormat="1" x14ac:dyDescent="0.2">
      <c r="AI1493" s="96"/>
      <c r="AJ1493" s="98"/>
      <c r="AK1493" s="115"/>
      <c r="AL1493" s="98"/>
    </row>
    <row r="1494" spans="35:38" s="75" customFormat="1" x14ac:dyDescent="0.2">
      <c r="AI1494" s="96"/>
      <c r="AJ1494" s="98"/>
      <c r="AK1494" s="115"/>
      <c r="AL1494" s="98"/>
    </row>
    <row r="1495" spans="35:38" s="75" customFormat="1" x14ac:dyDescent="0.2">
      <c r="AI1495" s="96"/>
      <c r="AJ1495" s="98"/>
      <c r="AK1495" s="115"/>
      <c r="AL1495" s="98"/>
    </row>
    <row r="1496" spans="35:38" s="75" customFormat="1" x14ac:dyDescent="0.2">
      <c r="AI1496" s="96"/>
      <c r="AJ1496" s="98"/>
      <c r="AK1496" s="115"/>
      <c r="AL1496" s="98"/>
    </row>
    <row r="1497" spans="35:38" s="75" customFormat="1" x14ac:dyDescent="0.2">
      <c r="AI1497" s="96"/>
      <c r="AJ1497" s="98"/>
      <c r="AK1497" s="115"/>
      <c r="AL1497" s="98"/>
    </row>
    <row r="1498" spans="35:38" s="75" customFormat="1" x14ac:dyDescent="0.2">
      <c r="AI1498" s="96"/>
      <c r="AJ1498" s="98"/>
      <c r="AK1498" s="115"/>
      <c r="AL1498" s="98"/>
    </row>
    <row r="1499" spans="35:38" s="75" customFormat="1" x14ac:dyDescent="0.2">
      <c r="AI1499" s="96"/>
      <c r="AJ1499" s="98"/>
      <c r="AK1499" s="115"/>
      <c r="AL1499" s="98"/>
    </row>
    <row r="1500" spans="35:38" s="75" customFormat="1" x14ac:dyDescent="0.2">
      <c r="AI1500" s="96"/>
      <c r="AJ1500" s="98"/>
      <c r="AK1500" s="115"/>
      <c r="AL1500" s="98"/>
    </row>
    <row r="1501" spans="35:38" s="75" customFormat="1" x14ac:dyDescent="0.2">
      <c r="AI1501" s="96"/>
      <c r="AJ1501" s="98"/>
      <c r="AK1501" s="115"/>
      <c r="AL1501" s="98"/>
    </row>
    <row r="1502" spans="35:38" s="75" customFormat="1" x14ac:dyDescent="0.2">
      <c r="AI1502" s="96"/>
      <c r="AJ1502" s="98"/>
      <c r="AK1502" s="115"/>
      <c r="AL1502" s="98"/>
    </row>
    <row r="1503" spans="35:38" s="75" customFormat="1" x14ac:dyDescent="0.2">
      <c r="AI1503" s="96"/>
      <c r="AJ1503" s="98"/>
      <c r="AK1503" s="115"/>
      <c r="AL1503" s="98"/>
    </row>
    <row r="1504" spans="35:38" s="75" customFormat="1" x14ac:dyDescent="0.2">
      <c r="AI1504" s="96"/>
      <c r="AJ1504" s="98"/>
      <c r="AK1504" s="115"/>
      <c r="AL1504" s="98"/>
    </row>
    <row r="1505" spans="35:38" s="75" customFormat="1" x14ac:dyDescent="0.2">
      <c r="AI1505" s="96"/>
      <c r="AJ1505" s="98"/>
      <c r="AK1505" s="115"/>
      <c r="AL1505" s="98"/>
    </row>
    <row r="1506" spans="35:38" s="75" customFormat="1" x14ac:dyDescent="0.2">
      <c r="AI1506" s="96"/>
      <c r="AJ1506" s="98"/>
      <c r="AK1506" s="115"/>
      <c r="AL1506" s="98"/>
    </row>
    <row r="1507" spans="35:38" s="75" customFormat="1" x14ac:dyDescent="0.2">
      <c r="AI1507" s="96"/>
      <c r="AJ1507" s="98"/>
      <c r="AK1507" s="115"/>
      <c r="AL1507" s="98"/>
    </row>
    <row r="1508" spans="35:38" s="75" customFormat="1" x14ac:dyDescent="0.2">
      <c r="AI1508" s="96"/>
      <c r="AJ1508" s="98"/>
      <c r="AK1508" s="115"/>
      <c r="AL1508" s="98"/>
    </row>
    <row r="1509" spans="35:38" s="75" customFormat="1" x14ac:dyDescent="0.2">
      <c r="AI1509" s="96"/>
      <c r="AJ1509" s="98"/>
      <c r="AK1509" s="115"/>
      <c r="AL1509" s="98"/>
    </row>
    <row r="1510" spans="35:38" s="75" customFormat="1" x14ac:dyDescent="0.2">
      <c r="AI1510" s="96"/>
      <c r="AJ1510" s="98"/>
      <c r="AK1510" s="115"/>
      <c r="AL1510" s="98"/>
    </row>
    <row r="1511" spans="35:38" s="75" customFormat="1" x14ac:dyDescent="0.2">
      <c r="AI1511" s="96"/>
      <c r="AJ1511" s="98"/>
      <c r="AK1511" s="115"/>
      <c r="AL1511" s="98"/>
    </row>
    <row r="1512" spans="35:38" s="75" customFormat="1" x14ac:dyDescent="0.2">
      <c r="AI1512" s="96"/>
      <c r="AJ1512" s="98"/>
      <c r="AK1512" s="115"/>
      <c r="AL1512" s="98"/>
    </row>
    <row r="1513" spans="35:38" s="75" customFormat="1" x14ac:dyDescent="0.2">
      <c r="AI1513" s="96"/>
      <c r="AJ1513" s="98"/>
      <c r="AK1513" s="115"/>
      <c r="AL1513" s="98"/>
    </row>
    <row r="1514" spans="35:38" s="75" customFormat="1" x14ac:dyDescent="0.2">
      <c r="AI1514" s="96"/>
      <c r="AJ1514" s="98"/>
      <c r="AK1514" s="115"/>
      <c r="AL1514" s="98"/>
    </row>
    <row r="1515" spans="35:38" s="75" customFormat="1" x14ac:dyDescent="0.2">
      <c r="AI1515" s="96"/>
      <c r="AJ1515" s="98"/>
      <c r="AK1515" s="115"/>
      <c r="AL1515" s="98"/>
    </row>
    <row r="1516" spans="35:38" s="75" customFormat="1" x14ac:dyDescent="0.2">
      <c r="AI1516" s="96"/>
      <c r="AJ1516" s="98"/>
      <c r="AK1516" s="115"/>
      <c r="AL1516" s="98"/>
    </row>
    <row r="1517" spans="35:38" s="75" customFormat="1" x14ac:dyDescent="0.2">
      <c r="AI1517" s="96"/>
      <c r="AJ1517" s="98"/>
      <c r="AK1517" s="115"/>
      <c r="AL1517" s="98"/>
    </row>
    <row r="1518" spans="35:38" s="75" customFormat="1" x14ac:dyDescent="0.2">
      <c r="AI1518" s="96"/>
      <c r="AJ1518" s="98"/>
      <c r="AK1518" s="115"/>
      <c r="AL1518" s="98"/>
    </row>
    <row r="1519" spans="35:38" s="75" customFormat="1" x14ac:dyDescent="0.2">
      <c r="AI1519" s="96"/>
      <c r="AJ1519" s="98"/>
      <c r="AK1519" s="115"/>
      <c r="AL1519" s="98"/>
    </row>
    <row r="1520" spans="35:38" s="75" customFormat="1" x14ac:dyDescent="0.2">
      <c r="AI1520" s="96"/>
      <c r="AJ1520" s="98"/>
      <c r="AK1520" s="115"/>
      <c r="AL1520" s="98"/>
    </row>
    <row r="1521" spans="35:38" s="75" customFormat="1" x14ac:dyDescent="0.2">
      <c r="AI1521" s="96"/>
      <c r="AJ1521" s="98"/>
      <c r="AK1521" s="115"/>
      <c r="AL1521" s="98"/>
    </row>
    <row r="1522" spans="35:38" s="75" customFormat="1" x14ac:dyDescent="0.2">
      <c r="AI1522" s="96"/>
      <c r="AJ1522" s="98"/>
      <c r="AK1522" s="115"/>
      <c r="AL1522" s="98"/>
    </row>
    <row r="1523" spans="35:38" s="75" customFormat="1" x14ac:dyDescent="0.2">
      <c r="AI1523" s="96"/>
      <c r="AJ1523" s="98"/>
      <c r="AK1523" s="115"/>
      <c r="AL1523" s="98"/>
    </row>
    <row r="1524" spans="35:38" s="75" customFormat="1" x14ac:dyDescent="0.2">
      <c r="AI1524" s="96"/>
      <c r="AJ1524" s="98"/>
      <c r="AK1524" s="115"/>
      <c r="AL1524" s="98"/>
    </row>
    <row r="1525" spans="35:38" s="75" customFormat="1" x14ac:dyDescent="0.2">
      <c r="AI1525" s="96"/>
      <c r="AJ1525" s="98"/>
      <c r="AK1525" s="115"/>
      <c r="AL1525" s="98"/>
    </row>
    <row r="1526" spans="35:38" s="75" customFormat="1" x14ac:dyDescent="0.2">
      <c r="AI1526" s="96"/>
      <c r="AJ1526" s="98"/>
      <c r="AK1526" s="115"/>
      <c r="AL1526" s="98"/>
    </row>
    <row r="1527" spans="35:38" s="75" customFormat="1" x14ac:dyDescent="0.2">
      <c r="AI1527" s="96"/>
      <c r="AJ1527" s="98"/>
      <c r="AK1527" s="115"/>
      <c r="AL1527" s="98"/>
    </row>
    <row r="1528" spans="35:38" s="75" customFormat="1" x14ac:dyDescent="0.2">
      <c r="AI1528" s="96"/>
      <c r="AJ1528" s="98"/>
      <c r="AK1528" s="115"/>
      <c r="AL1528" s="98"/>
    </row>
    <row r="1529" spans="35:38" s="75" customFormat="1" x14ac:dyDescent="0.2">
      <c r="AI1529" s="96"/>
      <c r="AJ1529" s="98"/>
      <c r="AK1529" s="115"/>
      <c r="AL1529" s="98"/>
    </row>
    <row r="1530" spans="35:38" s="75" customFormat="1" x14ac:dyDescent="0.2">
      <c r="AI1530" s="96"/>
      <c r="AJ1530" s="98"/>
      <c r="AK1530" s="115"/>
      <c r="AL1530" s="98"/>
    </row>
    <row r="1531" spans="35:38" s="75" customFormat="1" x14ac:dyDescent="0.2">
      <c r="AI1531" s="96"/>
      <c r="AJ1531" s="98"/>
      <c r="AK1531" s="115"/>
      <c r="AL1531" s="98"/>
    </row>
    <row r="1532" spans="35:38" s="75" customFormat="1" x14ac:dyDescent="0.2">
      <c r="AI1532" s="96"/>
      <c r="AJ1532" s="98"/>
      <c r="AK1532" s="115"/>
      <c r="AL1532" s="98"/>
    </row>
    <row r="1533" spans="35:38" s="75" customFormat="1" x14ac:dyDescent="0.2">
      <c r="AI1533" s="96"/>
      <c r="AJ1533" s="98"/>
      <c r="AK1533" s="115"/>
      <c r="AL1533" s="98"/>
    </row>
    <row r="1534" spans="35:38" s="75" customFormat="1" x14ac:dyDescent="0.2">
      <c r="AI1534" s="96"/>
      <c r="AJ1534" s="98"/>
      <c r="AK1534" s="115"/>
      <c r="AL1534" s="98"/>
    </row>
    <row r="1535" spans="35:38" s="75" customFormat="1" x14ac:dyDescent="0.2">
      <c r="AI1535" s="96"/>
      <c r="AJ1535" s="98"/>
      <c r="AK1535" s="115"/>
      <c r="AL1535" s="98"/>
    </row>
    <row r="1536" spans="35:38" s="75" customFormat="1" x14ac:dyDescent="0.2">
      <c r="AI1536" s="96"/>
      <c r="AJ1536" s="98"/>
      <c r="AK1536" s="115"/>
      <c r="AL1536" s="98"/>
    </row>
    <row r="1537" spans="35:38" s="75" customFormat="1" x14ac:dyDescent="0.2">
      <c r="AI1537" s="96"/>
      <c r="AJ1537" s="98"/>
      <c r="AK1537" s="115"/>
      <c r="AL1537" s="98"/>
    </row>
    <row r="1538" spans="35:38" s="75" customFormat="1" x14ac:dyDescent="0.2">
      <c r="AI1538" s="96"/>
      <c r="AJ1538" s="98"/>
      <c r="AK1538" s="115"/>
      <c r="AL1538" s="98"/>
    </row>
    <row r="1539" spans="35:38" s="75" customFormat="1" x14ac:dyDescent="0.2">
      <c r="AI1539" s="96"/>
      <c r="AJ1539" s="98"/>
      <c r="AK1539" s="115"/>
      <c r="AL1539" s="98"/>
    </row>
    <row r="1540" spans="35:38" s="75" customFormat="1" x14ac:dyDescent="0.2">
      <c r="AI1540" s="96"/>
      <c r="AJ1540" s="98"/>
      <c r="AK1540" s="115"/>
      <c r="AL1540" s="98"/>
    </row>
    <row r="1541" spans="35:38" s="75" customFormat="1" x14ac:dyDescent="0.2">
      <c r="AI1541" s="96"/>
      <c r="AJ1541" s="98"/>
      <c r="AK1541" s="115"/>
      <c r="AL1541" s="98"/>
    </row>
    <row r="1542" spans="35:38" s="75" customFormat="1" x14ac:dyDescent="0.2">
      <c r="AI1542" s="96"/>
      <c r="AJ1542" s="98"/>
      <c r="AK1542" s="115"/>
      <c r="AL1542" s="98"/>
    </row>
    <row r="1543" spans="35:38" s="75" customFormat="1" x14ac:dyDescent="0.2">
      <c r="AI1543" s="96"/>
      <c r="AJ1543" s="98"/>
      <c r="AK1543" s="115"/>
      <c r="AL1543" s="98"/>
    </row>
    <row r="1544" spans="35:38" s="75" customFormat="1" x14ac:dyDescent="0.2">
      <c r="AI1544" s="96"/>
      <c r="AJ1544" s="98"/>
      <c r="AK1544" s="115"/>
      <c r="AL1544" s="98"/>
    </row>
    <row r="1545" spans="35:38" s="75" customFormat="1" x14ac:dyDescent="0.2">
      <c r="AI1545" s="96"/>
      <c r="AJ1545" s="98"/>
      <c r="AK1545" s="115"/>
      <c r="AL1545" s="98"/>
    </row>
    <row r="1546" spans="35:38" s="75" customFormat="1" x14ac:dyDescent="0.2">
      <c r="AI1546" s="96"/>
      <c r="AJ1546" s="98"/>
      <c r="AK1546" s="115"/>
      <c r="AL1546" s="98"/>
    </row>
    <row r="1547" spans="35:38" s="75" customFormat="1" x14ac:dyDescent="0.2">
      <c r="AI1547" s="96"/>
      <c r="AJ1547" s="98"/>
      <c r="AK1547" s="115"/>
      <c r="AL1547" s="98"/>
    </row>
    <row r="1548" spans="35:38" s="75" customFormat="1" x14ac:dyDescent="0.2">
      <c r="AI1548" s="96"/>
      <c r="AJ1548" s="98"/>
      <c r="AK1548" s="115"/>
      <c r="AL1548" s="98"/>
    </row>
    <row r="1549" spans="35:38" s="75" customFormat="1" x14ac:dyDescent="0.2">
      <c r="AI1549" s="96"/>
      <c r="AJ1549" s="98"/>
      <c r="AK1549" s="115"/>
      <c r="AL1549" s="98"/>
    </row>
    <row r="1550" spans="35:38" s="75" customFormat="1" x14ac:dyDescent="0.2">
      <c r="AI1550" s="96"/>
      <c r="AJ1550" s="98"/>
      <c r="AK1550" s="115"/>
      <c r="AL1550" s="98"/>
    </row>
    <row r="1551" spans="35:38" s="75" customFormat="1" x14ac:dyDescent="0.2">
      <c r="AI1551" s="96"/>
      <c r="AJ1551" s="98"/>
      <c r="AK1551" s="115"/>
      <c r="AL1551" s="98"/>
    </row>
    <row r="1552" spans="35:38" s="75" customFormat="1" x14ac:dyDescent="0.2">
      <c r="AI1552" s="96"/>
      <c r="AJ1552" s="98"/>
      <c r="AK1552" s="115"/>
      <c r="AL1552" s="98"/>
    </row>
    <row r="1553" spans="35:38" s="75" customFormat="1" x14ac:dyDescent="0.2">
      <c r="AI1553" s="96"/>
      <c r="AJ1553" s="98"/>
      <c r="AK1553" s="115"/>
      <c r="AL1553" s="98"/>
    </row>
    <row r="1554" spans="35:38" s="75" customFormat="1" x14ac:dyDescent="0.2">
      <c r="AI1554" s="96"/>
      <c r="AJ1554" s="98"/>
      <c r="AK1554" s="115"/>
      <c r="AL1554" s="98"/>
    </row>
    <row r="1555" spans="35:38" s="75" customFormat="1" x14ac:dyDescent="0.2">
      <c r="AI1555" s="96"/>
      <c r="AJ1555" s="98"/>
      <c r="AK1555" s="115"/>
      <c r="AL1555" s="98"/>
    </row>
    <row r="1556" spans="35:38" s="75" customFormat="1" x14ac:dyDescent="0.2">
      <c r="AI1556" s="96"/>
      <c r="AJ1556" s="98"/>
      <c r="AK1556" s="115"/>
      <c r="AL1556" s="98"/>
    </row>
    <row r="1557" spans="35:38" s="75" customFormat="1" x14ac:dyDescent="0.2">
      <c r="AI1557" s="96"/>
      <c r="AJ1557" s="98"/>
      <c r="AK1557" s="115"/>
      <c r="AL1557" s="98"/>
    </row>
    <row r="1558" spans="35:38" s="75" customFormat="1" x14ac:dyDescent="0.2">
      <c r="AI1558" s="96"/>
      <c r="AJ1558" s="98"/>
      <c r="AK1558" s="115"/>
      <c r="AL1558" s="98"/>
    </row>
    <row r="1559" spans="35:38" s="75" customFormat="1" x14ac:dyDescent="0.2">
      <c r="AI1559" s="96"/>
      <c r="AJ1559" s="98"/>
      <c r="AK1559" s="115"/>
      <c r="AL1559" s="98"/>
    </row>
    <row r="1560" spans="35:38" s="75" customFormat="1" x14ac:dyDescent="0.2">
      <c r="AI1560" s="96"/>
      <c r="AJ1560" s="98"/>
      <c r="AK1560" s="115"/>
      <c r="AL1560" s="98"/>
    </row>
    <row r="1561" spans="35:38" s="75" customFormat="1" x14ac:dyDescent="0.2">
      <c r="AI1561" s="96"/>
      <c r="AJ1561" s="98"/>
      <c r="AK1561" s="115"/>
      <c r="AL1561" s="98"/>
    </row>
    <row r="1562" spans="35:38" s="75" customFormat="1" x14ac:dyDescent="0.2">
      <c r="AI1562" s="96"/>
      <c r="AJ1562" s="98"/>
      <c r="AK1562" s="115"/>
      <c r="AL1562" s="98"/>
    </row>
    <row r="1563" spans="35:38" s="75" customFormat="1" x14ac:dyDescent="0.2">
      <c r="AI1563" s="96"/>
      <c r="AJ1563" s="98"/>
      <c r="AK1563" s="115"/>
      <c r="AL1563" s="98"/>
    </row>
    <row r="1564" spans="35:38" s="75" customFormat="1" x14ac:dyDescent="0.2">
      <c r="AI1564" s="96"/>
      <c r="AJ1564" s="98"/>
      <c r="AK1564" s="115"/>
      <c r="AL1564" s="98"/>
    </row>
    <row r="1565" spans="35:38" s="75" customFormat="1" x14ac:dyDescent="0.2">
      <c r="AI1565" s="96"/>
      <c r="AJ1565" s="98"/>
      <c r="AK1565" s="115"/>
      <c r="AL1565" s="98"/>
    </row>
    <row r="1566" spans="35:38" s="75" customFormat="1" x14ac:dyDescent="0.2">
      <c r="AI1566" s="96"/>
      <c r="AJ1566" s="98"/>
      <c r="AK1566" s="115"/>
      <c r="AL1566" s="98"/>
    </row>
    <row r="1567" spans="35:38" s="75" customFormat="1" x14ac:dyDescent="0.2">
      <c r="AI1567" s="96"/>
      <c r="AJ1567" s="98"/>
      <c r="AK1567" s="115"/>
      <c r="AL1567" s="98"/>
    </row>
    <row r="1568" spans="35:38" s="75" customFormat="1" x14ac:dyDescent="0.2">
      <c r="AI1568" s="96"/>
      <c r="AJ1568" s="98"/>
      <c r="AK1568" s="115"/>
      <c r="AL1568" s="98"/>
    </row>
    <row r="1569" spans="35:38" s="75" customFormat="1" x14ac:dyDescent="0.2">
      <c r="AI1569" s="96"/>
      <c r="AJ1569" s="98"/>
      <c r="AK1569" s="115"/>
      <c r="AL1569" s="98"/>
    </row>
    <row r="1570" spans="35:38" s="75" customFormat="1" x14ac:dyDescent="0.2">
      <c r="AI1570" s="96"/>
      <c r="AJ1570" s="98"/>
      <c r="AK1570" s="115"/>
      <c r="AL1570" s="98"/>
    </row>
    <row r="1571" spans="35:38" s="75" customFormat="1" x14ac:dyDescent="0.2">
      <c r="AI1571" s="96"/>
      <c r="AJ1571" s="98"/>
      <c r="AK1571" s="115"/>
      <c r="AL1571" s="98"/>
    </row>
    <row r="1572" spans="35:38" s="75" customFormat="1" x14ac:dyDescent="0.2">
      <c r="AI1572" s="96"/>
      <c r="AJ1572" s="98"/>
      <c r="AK1572" s="115"/>
      <c r="AL1572" s="98"/>
    </row>
    <row r="1573" spans="35:38" s="75" customFormat="1" x14ac:dyDescent="0.2">
      <c r="AI1573" s="96"/>
      <c r="AJ1573" s="98"/>
      <c r="AK1573" s="115"/>
      <c r="AL1573" s="98"/>
    </row>
    <row r="1574" spans="35:38" s="75" customFormat="1" x14ac:dyDescent="0.2">
      <c r="AI1574" s="96"/>
      <c r="AJ1574" s="98"/>
      <c r="AK1574" s="115"/>
      <c r="AL1574" s="98"/>
    </row>
    <row r="1575" spans="35:38" s="75" customFormat="1" x14ac:dyDescent="0.2">
      <c r="AI1575" s="96"/>
      <c r="AJ1575" s="98"/>
      <c r="AK1575" s="115"/>
      <c r="AL1575" s="98"/>
    </row>
    <row r="1576" spans="35:38" s="75" customFormat="1" x14ac:dyDescent="0.2">
      <c r="AI1576" s="96"/>
      <c r="AJ1576" s="98"/>
      <c r="AK1576" s="115"/>
      <c r="AL1576" s="98"/>
    </row>
    <row r="1577" spans="35:38" s="75" customFormat="1" x14ac:dyDescent="0.2">
      <c r="AI1577" s="96"/>
      <c r="AJ1577" s="98"/>
      <c r="AK1577" s="115"/>
      <c r="AL1577" s="98"/>
    </row>
    <row r="1578" spans="35:38" s="75" customFormat="1" x14ac:dyDescent="0.2">
      <c r="AI1578" s="96"/>
      <c r="AJ1578" s="98"/>
      <c r="AK1578" s="115"/>
      <c r="AL1578" s="98"/>
    </row>
    <row r="1579" spans="35:38" s="75" customFormat="1" x14ac:dyDescent="0.2">
      <c r="AI1579" s="96"/>
      <c r="AJ1579" s="98"/>
      <c r="AK1579" s="115"/>
      <c r="AL1579" s="98"/>
    </row>
    <row r="1580" spans="35:38" s="75" customFormat="1" x14ac:dyDescent="0.2">
      <c r="AI1580" s="96"/>
      <c r="AJ1580" s="98"/>
      <c r="AK1580" s="115"/>
      <c r="AL1580" s="98"/>
    </row>
    <row r="1581" spans="35:38" s="75" customFormat="1" x14ac:dyDescent="0.2">
      <c r="AI1581" s="96"/>
      <c r="AJ1581" s="98"/>
      <c r="AK1581" s="115"/>
      <c r="AL1581" s="98"/>
    </row>
    <row r="1582" spans="35:38" s="75" customFormat="1" x14ac:dyDescent="0.2">
      <c r="AI1582" s="96"/>
      <c r="AJ1582" s="98"/>
      <c r="AK1582" s="115"/>
      <c r="AL1582" s="98"/>
    </row>
    <row r="1583" spans="35:38" s="75" customFormat="1" x14ac:dyDescent="0.2">
      <c r="AI1583" s="96"/>
      <c r="AJ1583" s="98"/>
      <c r="AK1583" s="115"/>
      <c r="AL1583" s="98"/>
    </row>
    <row r="1584" spans="35:38" s="75" customFormat="1" x14ac:dyDescent="0.2">
      <c r="AI1584" s="96"/>
      <c r="AJ1584" s="98"/>
      <c r="AK1584" s="115"/>
      <c r="AL1584" s="98"/>
    </row>
    <row r="1585" spans="35:38" s="75" customFormat="1" x14ac:dyDescent="0.2">
      <c r="AI1585" s="96"/>
      <c r="AJ1585" s="98"/>
      <c r="AK1585" s="115"/>
      <c r="AL1585" s="98"/>
    </row>
    <row r="1586" spans="35:38" s="75" customFormat="1" x14ac:dyDescent="0.2">
      <c r="AI1586" s="96"/>
      <c r="AJ1586" s="98"/>
      <c r="AK1586" s="115"/>
      <c r="AL1586" s="98"/>
    </row>
    <row r="1587" spans="35:38" s="75" customFormat="1" x14ac:dyDescent="0.2">
      <c r="AI1587" s="96"/>
      <c r="AJ1587" s="98"/>
      <c r="AK1587" s="115"/>
      <c r="AL1587" s="98"/>
    </row>
    <row r="1588" spans="35:38" s="75" customFormat="1" x14ac:dyDescent="0.2">
      <c r="AI1588" s="96"/>
      <c r="AJ1588" s="98"/>
      <c r="AK1588" s="115"/>
      <c r="AL1588" s="98"/>
    </row>
    <row r="1589" spans="35:38" s="75" customFormat="1" x14ac:dyDescent="0.2">
      <c r="AI1589" s="96"/>
      <c r="AJ1589" s="98"/>
      <c r="AK1589" s="115"/>
      <c r="AL1589" s="98"/>
    </row>
    <row r="1590" spans="35:38" s="75" customFormat="1" x14ac:dyDescent="0.2">
      <c r="AI1590" s="96"/>
      <c r="AJ1590" s="98"/>
      <c r="AK1590" s="115"/>
      <c r="AL1590" s="98"/>
    </row>
    <row r="1591" spans="35:38" s="75" customFormat="1" x14ac:dyDescent="0.2">
      <c r="AI1591" s="96"/>
      <c r="AJ1591" s="98"/>
      <c r="AK1591" s="115"/>
      <c r="AL1591" s="98"/>
    </row>
    <row r="1592" spans="35:38" s="75" customFormat="1" x14ac:dyDescent="0.2">
      <c r="AI1592" s="96"/>
      <c r="AJ1592" s="98"/>
      <c r="AK1592" s="115"/>
      <c r="AL1592" s="98"/>
    </row>
    <row r="1593" spans="35:38" s="75" customFormat="1" x14ac:dyDescent="0.2">
      <c r="AI1593" s="96"/>
      <c r="AJ1593" s="98"/>
      <c r="AK1593" s="115"/>
      <c r="AL1593" s="98"/>
    </row>
    <row r="1594" spans="35:38" s="75" customFormat="1" x14ac:dyDescent="0.2">
      <c r="AI1594" s="96"/>
      <c r="AJ1594" s="98"/>
      <c r="AK1594" s="115"/>
      <c r="AL1594" s="98"/>
    </row>
    <row r="1595" spans="35:38" s="75" customFormat="1" x14ac:dyDescent="0.2">
      <c r="AI1595" s="96"/>
      <c r="AJ1595" s="98"/>
      <c r="AK1595" s="115"/>
      <c r="AL1595" s="98"/>
    </row>
    <row r="1596" spans="35:38" s="75" customFormat="1" x14ac:dyDescent="0.2">
      <c r="AI1596" s="96"/>
      <c r="AJ1596" s="98"/>
      <c r="AK1596" s="115"/>
      <c r="AL1596" s="98"/>
    </row>
    <row r="1597" spans="35:38" s="75" customFormat="1" x14ac:dyDescent="0.2">
      <c r="AI1597" s="96"/>
      <c r="AJ1597" s="98"/>
      <c r="AK1597" s="115"/>
      <c r="AL1597" s="98"/>
    </row>
    <row r="1598" spans="35:38" s="75" customFormat="1" x14ac:dyDescent="0.2">
      <c r="AI1598" s="96"/>
      <c r="AJ1598" s="98"/>
      <c r="AK1598" s="115"/>
      <c r="AL1598" s="98"/>
    </row>
    <row r="1599" spans="35:38" s="75" customFormat="1" x14ac:dyDescent="0.2">
      <c r="AI1599" s="96"/>
      <c r="AJ1599" s="98"/>
      <c r="AK1599" s="115"/>
      <c r="AL1599" s="98"/>
    </row>
    <row r="1600" spans="35:38" s="75" customFormat="1" x14ac:dyDescent="0.2">
      <c r="AI1600" s="96"/>
      <c r="AJ1600" s="98"/>
      <c r="AK1600" s="115"/>
      <c r="AL1600" s="98"/>
    </row>
    <row r="1601" spans="35:38" s="75" customFormat="1" x14ac:dyDescent="0.2">
      <c r="AI1601" s="96"/>
      <c r="AJ1601" s="98"/>
      <c r="AK1601" s="115"/>
      <c r="AL1601" s="98"/>
    </row>
    <row r="1602" spans="35:38" s="75" customFormat="1" x14ac:dyDescent="0.2">
      <c r="AI1602" s="96"/>
      <c r="AJ1602" s="98"/>
      <c r="AK1602" s="115"/>
      <c r="AL1602" s="98"/>
    </row>
    <row r="1603" spans="35:38" s="75" customFormat="1" x14ac:dyDescent="0.2">
      <c r="AI1603" s="96"/>
      <c r="AJ1603" s="98"/>
      <c r="AK1603" s="115"/>
      <c r="AL1603" s="98"/>
    </row>
    <row r="1604" spans="35:38" s="75" customFormat="1" x14ac:dyDescent="0.2">
      <c r="AI1604" s="96"/>
      <c r="AJ1604" s="98"/>
      <c r="AK1604" s="115"/>
      <c r="AL1604" s="98"/>
    </row>
    <row r="1605" spans="35:38" s="75" customFormat="1" x14ac:dyDescent="0.2">
      <c r="AI1605" s="96"/>
      <c r="AJ1605" s="98"/>
      <c r="AK1605" s="115"/>
      <c r="AL1605" s="98"/>
    </row>
    <row r="1606" spans="35:38" s="75" customFormat="1" x14ac:dyDescent="0.2">
      <c r="AI1606" s="96"/>
      <c r="AJ1606" s="98"/>
      <c r="AK1606" s="115"/>
      <c r="AL1606" s="98"/>
    </row>
    <row r="1607" spans="35:38" s="75" customFormat="1" x14ac:dyDescent="0.2">
      <c r="AI1607" s="96"/>
      <c r="AJ1607" s="98"/>
      <c r="AK1607" s="115"/>
      <c r="AL1607" s="98"/>
    </row>
    <row r="1608" spans="35:38" s="75" customFormat="1" x14ac:dyDescent="0.2">
      <c r="AI1608" s="96"/>
      <c r="AJ1608" s="98"/>
      <c r="AK1608" s="115"/>
      <c r="AL1608" s="98"/>
    </row>
    <row r="1609" spans="35:38" s="75" customFormat="1" x14ac:dyDescent="0.2">
      <c r="AI1609" s="96"/>
      <c r="AJ1609" s="98"/>
      <c r="AK1609" s="115"/>
      <c r="AL1609" s="98"/>
    </row>
    <row r="1610" spans="35:38" s="75" customFormat="1" x14ac:dyDescent="0.2">
      <c r="AI1610" s="96"/>
      <c r="AJ1610" s="98"/>
      <c r="AK1610" s="115"/>
      <c r="AL1610" s="98"/>
    </row>
    <row r="1611" spans="35:38" s="75" customFormat="1" x14ac:dyDescent="0.2">
      <c r="AI1611" s="96"/>
      <c r="AJ1611" s="98"/>
      <c r="AK1611" s="115"/>
      <c r="AL1611" s="98"/>
    </row>
    <row r="1612" spans="35:38" s="75" customFormat="1" x14ac:dyDescent="0.2">
      <c r="AI1612" s="96"/>
      <c r="AJ1612" s="98"/>
      <c r="AK1612" s="115"/>
      <c r="AL1612" s="98"/>
    </row>
    <row r="1613" spans="35:38" s="75" customFormat="1" x14ac:dyDescent="0.2">
      <c r="AI1613" s="96"/>
      <c r="AJ1613" s="98"/>
      <c r="AK1613" s="115"/>
      <c r="AL1613" s="98"/>
    </row>
    <row r="1614" spans="35:38" s="75" customFormat="1" x14ac:dyDescent="0.2">
      <c r="AI1614" s="96"/>
      <c r="AJ1614" s="98"/>
      <c r="AK1614" s="115"/>
      <c r="AL1614" s="98"/>
    </row>
    <row r="1615" spans="35:38" s="75" customFormat="1" x14ac:dyDescent="0.2">
      <c r="AI1615" s="96"/>
      <c r="AJ1615" s="98"/>
      <c r="AK1615" s="115"/>
      <c r="AL1615" s="98"/>
    </row>
    <row r="1616" spans="35:38" s="75" customFormat="1" x14ac:dyDescent="0.2">
      <c r="AI1616" s="96"/>
      <c r="AJ1616" s="98"/>
      <c r="AK1616" s="115"/>
      <c r="AL1616" s="98"/>
    </row>
    <row r="1617" spans="35:38" s="75" customFormat="1" x14ac:dyDescent="0.2">
      <c r="AI1617" s="96"/>
      <c r="AJ1617" s="98"/>
      <c r="AK1617" s="115"/>
      <c r="AL1617" s="98"/>
    </row>
    <row r="1618" spans="35:38" s="75" customFormat="1" x14ac:dyDescent="0.2">
      <c r="AI1618" s="96"/>
      <c r="AJ1618" s="98"/>
      <c r="AK1618" s="115"/>
      <c r="AL1618" s="98"/>
    </row>
    <row r="1619" spans="35:38" s="75" customFormat="1" x14ac:dyDescent="0.2">
      <c r="AI1619" s="96"/>
      <c r="AJ1619" s="98"/>
      <c r="AK1619" s="115"/>
      <c r="AL1619" s="98"/>
    </row>
    <row r="1620" spans="35:38" s="75" customFormat="1" x14ac:dyDescent="0.2">
      <c r="AI1620" s="96"/>
      <c r="AJ1620" s="98"/>
      <c r="AK1620" s="115"/>
      <c r="AL1620" s="98"/>
    </row>
    <row r="1621" spans="35:38" s="75" customFormat="1" x14ac:dyDescent="0.2">
      <c r="AI1621" s="96"/>
      <c r="AJ1621" s="98"/>
      <c r="AK1621" s="115"/>
      <c r="AL1621" s="98"/>
    </row>
    <row r="1622" spans="35:38" s="75" customFormat="1" x14ac:dyDescent="0.2">
      <c r="AI1622" s="96"/>
      <c r="AJ1622" s="98"/>
      <c r="AK1622" s="115"/>
      <c r="AL1622" s="98"/>
    </row>
    <row r="1623" spans="35:38" s="75" customFormat="1" x14ac:dyDescent="0.2">
      <c r="AI1623" s="96"/>
      <c r="AJ1623" s="98"/>
      <c r="AK1623" s="115"/>
      <c r="AL1623" s="98"/>
    </row>
    <row r="1624" spans="35:38" s="75" customFormat="1" x14ac:dyDescent="0.2">
      <c r="AI1624" s="96"/>
      <c r="AJ1624" s="98"/>
      <c r="AK1624" s="115"/>
      <c r="AL1624" s="98"/>
    </row>
    <row r="1625" spans="35:38" s="75" customFormat="1" x14ac:dyDescent="0.2">
      <c r="AI1625" s="96"/>
      <c r="AJ1625" s="98"/>
      <c r="AK1625" s="115"/>
      <c r="AL1625" s="98"/>
    </row>
    <row r="1626" spans="35:38" s="75" customFormat="1" x14ac:dyDescent="0.2">
      <c r="AI1626" s="96"/>
      <c r="AJ1626" s="98"/>
      <c r="AK1626" s="115"/>
      <c r="AL1626" s="98"/>
    </row>
    <row r="1627" spans="35:38" s="75" customFormat="1" x14ac:dyDescent="0.2">
      <c r="AI1627" s="96"/>
      <c r="AJ1627" s="98"/>
      <c r="AK1627" s="115"/>
      <c r="AL1627" s="98"/>
    </row>
    <row r="1628" spans="35:38" s="75" customFormat="1" x14ac:dyDescent="0.2">
      <c r="AI1628" s="96"/>
      <c r="AJ1628" s="98"/>
      <c r="AK1628" s="115"/>
      <c r="AL1628" s="98"/>
    </row>
    <row r="1629" spans="35:38" s="75" customFormat="1" x14ac:dyDescent="0.2">
      <c r="AI1629" s="96"/>
      <c r="AJ1629" s="98"/>
      <c r="AK1629" s="115"/>
      <c r="AL1629" s="98"/>
    </row>
    <row r="1630" spans="35:38" s="75" customFormat="1" x14ac:dyDescent="0.2">
      <c r="AI1630" s="96"/>
      <c r="AJ1630" s="98"/>
      <c r="AK1630" s="115"/>
      <c r="AL1630" s="98"/>
    </row>
    <row r="1631" spans="35:38" s="75" customFormat="1" x14ac:dyDescent="0.2">
      <c r="AI1631" s="96"/>
      <c r="AJ1631" s="98"/>
      <c r="AK1631" s="115"/>
      <c r="AL1631" s="98"/>
    </row>
    <row r="1632" spans="35:38" s="75" customFormat="1" x14ac:dyDescent="0.2">
      <c r="AI1632" s="96"/>
      <c r="AJ1632" s="98"/>
      <c r="AK1632" s="115"/>
      <c r="AL1632" s="98"/>
    </row>
    <row r="1633" spans="35:38" s="75" customFormat="1" x14ac:dyDescent="0.2">
      <c r="AI1633" s="96"/>
      <c r="AJ1633" s="98"/>
      <c r="AK1633" s="115"/>
      <c r="AL1633" s="98"/>
    </row>
    <row r="1634" spans="35:38" s="75" customFormat="1" x14ac:dyDescent="0.2">
      <c r="AI1634" s="96"/>
      <c r="AJ1634" s="98"/>
      <c r="AK1634" s="115"/>
      <c r="AL1634" s="98"/>
    </row>
    <row r="1635" spans="35:38" s="75" customFormat="1" x14ac:dyDescent="0.2">
      <c r="AI1635" s="96"/>
      <c r="AJ1635" s="98"/>
      <c r="AK1635" s="115"/>
      <c r="AL1635" s="98"/>
    </row>
    <row r="1636" spans="35:38" s="75" customFormat="1" x14ac:dyDescent="0.2">
      <c r="AI1636" s="96"/>
      <c r="AJ1636" s="98"/>
      <c r="AK1636" s="115"/>
      <c r="AL1636" s="98"/>
    </row>
    <row r="1637" spans="35:38" s="75" customFormat="1" x14ac:dyDescent="0.2">
      <c r="AI1637" s="96"/>
      <c r="AJ1637" s="98"/>
      <c r="AK1637" s="115"/>
      <c r="AL1637" s="98"/>
    </row>
    <row r="1638" spans="35:38" s="75" customFormat="1" x14ac:dyDescent="0.2">
      <c r="AI1638" s="96"/>
      <c r="AJ1638" s="98"/>
      <c r="AK1638" s="115"/>
      <c r="AL1638" s="98"/>
    </row>
    <row r="1639" spans="35:38" s="75" customFormat="1" x14ac:dyDescent="0.2">
      <c r="AI1639" s="96"/>
      <c r="AJ1639" s="98"/>
      <c r="AK1639" s="115"/>
      <c r="AL1639" s="98"/>
    </row>
    <row r="1640" spans="35:38" s="75" customFormat="1" x14ac:dyDescent="0.2">
      <c r="AI1640" s="96"/>
      <c r="AJ1640" s="98"/>
      <c r="AK1640" s="115"/>
      <c r="AL1640" s="98"/>
    </row>
    <row r="1641" spans="35:38" s="75" customFormat="1" x14ac:dyDescent="0.2">
      <c r="AI1641" s="96"/>
      <c r="AJ1641" s="98"/>
      <c r="AK1641" s="115"/>
      <c r="AL1641" s="98"/>
    </row>
    <row r="1642" spans="35:38" s="75" customFormat="1" x14ac:dyDescent="0.2">
      <c r="AI1642" s="96"/>
      <c r="AJ1642" s="98"/>
      <c r="AK1642" s="115"/>
      <c r="AL1642" s="98"/>
    </row>
    <row r="1643" spans="35:38" s="75" customFormat="1" x14ac:dyDescent="0.2">
      <c r="AI1643" s="96"/>
      <c r="AJ1643" s="98"/>
      <c r="AK1643" s="115"/>
      <c r="AL1643" s="98"/>
    </row>
    <row r="1644" spans="35:38" s="75" customFormat="1" x14ac:dyDescent="0.2">
      <c r="AI1644" s="96"/>
      <c r="AJ1644" s="98"/>
      <c r="AK1644" s="115"/>
      <c r="AL1644" s="98"/>
    </row>
    <row r="1645" spans="35:38" s="75" customFormat="1" x14ac:dyDescent="0.2">
      <c r="AI1645" s="96"/>
      <c r="AJ1645" s="98"/>
      <c r="AK1645" s="115"/>
      <c r="AL1645" s="98"/>
    </row>
    <row r="1646" spans="35:38" s="75" customFormat="1" x14ac:dyDescent="0.2">
      <c r="AI1646" s="96"/>
      <c r="AJ1646" s="98"/>
      <c r="AK1646" s="115"/>
      <c r="AL1646" s="98"/>
    </row>
    <row r="1647" spans="35:38" s="75" customFormat="1" x14ac:dyDescent="0.2">
      <c r="AI1647" s="96"/>
      <c r="AJ1647" s="98"/>
      <c r="AK1647" s="115"/>
      <c r="AL1647" s="98"/>
    </row>
    <row r="1648" spans="35:38" s="75" customFormat="1" x14ac:dyDescent="0.2">
      <c r="AI1648" s="96"/>
      <c r="AJ1648" s="98"/>
      <c r="AK1648" s="115"/>
      <c r="AL1648" s="98"/>
    </row>
    <row r="1649" spans="35:38" s="75" customFormat="1" x14ac:dyDescent="0.2">
      <c r="AI1649" s="96"/>
      <c r="AJ1649" s="98"/>
      <c r="AK1649" s="115"/>
      <c r="AL1649" s="98"/>
    </row>
    <row r="1650" spans="35:38" s="75" customFormat="1" x14ac:dyDescent="0.2">
      <c r="AI1650" s="96"/>
      <c r="AJ1650" s="98"/>
      <c r="AK1650" s="115"/>
      <c r="AL1650" s="98"/>
    </row>
    <row r="1651" spans="35:38" s="75" customFormat="1" x14ac:dyDescent="0.2">
      <c r="AI1651" s="96"/>
      <c r="AJ1651" s="98"/>
      <c r="AK1651" s="115"/>
      <c r="AL1651" s="98"/>
    </row>
    <row r="1652" spans="35:38" s="75" customFormat="1" x14ac:dyDescent="0.2">
      <c r="AI1652" s="96"/>
      <c r="AJ1652" s="98"/>
      <c r="AK1652" s="115"/>
      <c r="AL1652" s="98"/>
    </row>
    <row r="1653" spans="35:38" s="75" customFormat="1" x14ac:dyDescent="0.2">
      <c r="AI1653" s="96"/>
      <c r="AJ1653" s="98"/>
      <c r="AK1653" s="115"/>
      <c r="AL1653" s="98"/>
    </row>
    <row r="1654" spans="35:38" s="75" customFormat="1" x14ac:dyDescent="0.2">
      <c r="AI1654" s="96"/>
      <c r="AJ1654" s="98"/>
      <c r="AK1654" s="115"/>
      <c r="AL1654" s="98"/>
    </row>
    <row r="1655" spans="35:38" s="75" customFormat="1" x14ac:dyDescent="0.2">
      <c r="AI1655" s="96"/>
      <c r="AJ1655" s="98"/>
      <c r="AK1655" s="115"/>
      <c r="AL1655" s="98"/>
    </row>
    <row r="1656" spans="35:38" s="75" customFormat="1" x14ac:dyDescent="0.2">
      <c r="AI1656" s="96"/>
      <c r="AJ1656" s="98"/>
      <c r="AK1656" s="115"/>
      <c r="AL1656" s="98"/>
    </row>
    <row r="1657" spans="35:38" s="75" customFormat="1" x14ac:dyDescent="0.2">
      <c r="AI1657" s="96"/>
      <c r="AJ1657" s="98"/>
      <c r="AK1657" s="115"/>
      <c r="AL1657" s="98"/>
    </row>
    <row r="1658" spans="35:38" s="75" customFormat="1" x14ac:dyDescent="0.2">
      <c r="AI1658" s="96"/>
      <c r="AJ1658" s="98"/>
      <c r="AK1658" s="115"/>
      <c r="AL1658" s="98"/>
    </row>
    <row r="1659" spans="35:38" s="75" customFormat="1" x14ac:dyDescent="0.2">
      <c r="AI1659" s="96"/>
      <c r="AJ1659" s="98"/>
      <c r="AK1659" s="115"/>
      <c r="AL1659" s="98"/>
    </row>
    <row r="1660" spans="35:38" s="75" customFormat="1" x14ac:dyDescent="0.2">
      <c r="AI1660" s="96"/>
      <c r="AJ1660" s="98"/>
      <c r="AK1660" s="115"/>
      <c r="AL1660" s="98"/>
    </row>
    <row r="1661" spans="35:38" s="75" customFormat="1" x14ac:dyDescent="0.2">
      <c r="AI1661" s="96"/>
      <c r="AJ1661" s="98"/>
      <c r="AK1661" s="115"/>
      <c r="AL1661" s="98"/>
    </row>
    <row r="1662" spans="35:38" s="75" customFormat="1" x14ac:dyDescent="0.2">
      <c r="AI1662" s="96"/>
      <c r="AJ1662" s="98"/>
      <c r="AK1662" s="115"/>
      <c r="AL1662" s="98"/>
    </row>
    <row r="1663" spans="35:38" s="75" customFormat="1" x14ac:dyDescent="0.2">
      <c r="AI1663" s="96"/>
      <c r="AJ1663" s="98"/>
      <c r="AK1663" s="115"/>
      <c r="AL1663" s="98"/>
    </row>
    <row r="1664" spans="35:38" s="75" customFormat="1" x14ac:dyDescent="0.2">
      <c r="AI1664" s="96"/>
      <c r="AJ1664" s="98"/>
      <c r="AK1664" s="115"/>
      <c r="AL1664" s="98"/>
    </row>
    <row r="1665" spans="35:38" s="75" customFormat="1" x14ac:dyDescent="0.2">
      <c r="AI1665" s="96"/>
      <c r="AJ1665" s="98"/>
      <c r="AK1665" s="115"/>
      <c r="AL1665" s="98"/>
    </row>
    <row r="1666" spans="35:38" s="75" customFormat="1" x14ac:dyDescent="0.2">
      <c r="AI1666" s="96"/>
      <c r="AJ1666" s="98"/>
      <c r="AK1666" s="115"/>
      <c r="AL1666" s="98"/>
    </row>
    <row r="1667" spans="35:38" s="75" customFormat="1" x14ac:dyDescent="0.2">
      <c r="AI1667" s="96"/>
      <c r="AJ1667" s="98"/>
      <c r="AK1667" s="115"/>
      <c r="AL1667" s="98"/>
    </row>
    <row r="1668" spans="35:38" s="75" customFormat="1" x14ac:dyDescent="0.2">
      <c r="AI1668" s="96"/>
      <c r="AJ1668" s="98"/>
      <c r="AK1668" s="115"/>
      <c r="AL1668" s="98"/>
    </row>
    <row r="1669" spans="35:38" s="75" customFormat="1" x14ac:dyDescent="0.2">
      <c r="AI1669" s="96"/>
      <c r="AJ1669" s="98"/>
      <c r="AK1669" s="115"/>
      <c r="AL1669" s="98"/>
    </row>
    <row r="1670" spans="35:38" s="75" customFormat="1" x14ac:dyDescent="0.2">
      <c r="AI1670" s="96"/>
      <c r="AJ1670" s="98"/>
      <c r="AK1670" s="115"/>
      <c r="AL1670" s="98"/>
    </row>
    <row r="1671" spans="35:38" s="75" customFormat="1" x14ac:dyDescent="0.2">
      <c r="AI1671" s="96"/>
      <c r="AJ1671" s="98"/>
      <c r="AK1671" s="115"/>
      <c r="AL1671" s="98"/>
    </row>
    <row r="1672" spans="35:38" s="75" customFormat="1" x14ac:dyDescent="0.2">
      <c r="AI1672" s="96"/>
      <c r="AJ1672" s="98"/>
      <c r="AK1672" s="115"/>
      <c r="AL1672" s="98"/>
    </row>
    <row r="1673" spans="35:38" s="75" customFormat="1" x14ac:dyDescent="0.2">
      <c r="AI1673" s="96"/>
      <c r="AJ1673" s="98"/>
      <c r="AK1673" s="115"/>
      <c r="AL1673" s="98"/>
    </row>
    <row r="1674" spans="35:38" s="75" customFormat="1" x14ac:dyDescent="0.2">
      <c r="AI1674" s="96"/>
      <c r="AJ1674" s="98"/>
      <c r="AK1674" s="115"/>
      <c r="AL1674" s="98"/>
    </row>
    <row r="1675" spans="35:38" s="75" customFormat="1" x14ac:dyDescent="0.2">
      <c r="AI1675" s="96"/>
      <c r="AJ1675" s="98"/>
      <c r="AK1675" s="115"/>
      <c r="AL1675" s="98"/>
    </row>
    <row r="1676" spans="35:38" s="75" customFormat="1" x14ac:dyDescent="0.2">
      <c r="AI1676" s="96"/>
      <c r="AJ1676" s="98"/>
      <c r="AK1676" s="115"/>
      <c r="AL1676" s="98"/>
    </row>
    <row r="1677" spans="35:38" s="75" customFormat="1" x14ac:dyDescent="0.2">
      <c r="AI1677" s="96"/>
      <c r="AJ1677" s="98"/>
      <c r="AK1677" s="115"/>
      <c r="AL1677" s="98"/>
    </row>
    <row r="1678" spans="35:38" s="75" customFormat="1" x14ac:dyDescent="0.2">
      <c r="AI1678" s="96"/>
      <c r="AJ1678" s="98"/>
      <c r="AK1678" s="115"/>
      <c r="AL1678" s="98"/>
    </row>
    <row r="1679" spans="35:38" s="75" customFormat="1" x14ac:dyDescent="0.2">
      <c r="AI1679" s="96"/>
      <c r="AJ1679" s="98"/>
      <c r="AK1679" s="115"/>
      <c r="AL1679" s="98"/>
    </row>
    <row r="1680" spans="35:38" s="75" customFormat="1" x14ac:dyDescent="0.2">
      <c r="AI1680" s="96"/>
      <c r="AJ1680" s="98"/>
      <c r="AK1680" s="115"/>
      <c r="AL1680" s="98"/>
    </row>
    <row r="1681" spans="35:38" s="75" customFormat="1" x14ac:dyDescent="0.2">
      <c r="AI1681" s="96"/>
      <c r="AJ1681" s="98"/>
      <c r="AK1681" s="115"/>
      <c r="AL1681" s="98"/>
    </row>
    <row r="1682" spans="35:38" s="75" customFormat="1" x14ac:dyDescent="0.2">
      <c r="AI1682" s="96"/>
      <c r="AJ1682" s="98"/>
      <c r="AK1682" s="115"/>
      <c r="AL1682" s="98"/>
    </row>
    <row r="1683" spans="35:38" s="75" customFormat="1" x14ac:dyDescent="0.2">
      <c r="AI1683" s="96"/>
      <c r="AJ1683" s="98"/>
      <c r="AK1683" s="115"/>
      <c r="AL1683" s="98"/>
    </row>
    <row r="1684" spans="35:38" s="75" customFormat="1" x14ac:dyDescent="0.2">
      <c r="AI1684" s="96"/>
      <c r="AJ1684" s="98"/>
      <c r="AK1684" s="115"/>
      <c r="AL1684" s="98"/>
    </row>
    <row r="1685" spans="35:38" s="75" customFormat="1" x14ac:dyDescent="0.2">
      <c r="AI1685" s="96"/>
      <c r="AJ1685" s="98"/>
      <c r="AK1685" s="115"/>
      <c r="AL1685" s="98"/>
    </row>
    <row r="1686" spans="35:38" s="75" customFormat="1" x14ac:dyDescent="0.2">
      <c r="AI1686" s="96"/>
      <c r="AJ1686" s="98"/>
      <c r="AK1686" s="115"/>
      <c r="AL1686" s="98"/>
    </row>
    <row r="1687" spans="35:38" s="75" customFormat="1" x14ac:dyDescent="0.2">
      <c r="AI1687" s="96"/>
      <c r="AJ1687" s="98"/>
      <c r="AK1687" s="115"/>
      <c r="AL1687" s="98"/>
    </row>
    <row r="1688" spans="35:38" s="75" customFormat="1" x14ac:dyDescent="0.2">
      <c r="AI1688" s="96"/>
      <c r="AJ1688" s="98"/>
      <c r="AK1688" s="115"/>
      <c r="AL1688" s="98"/>
    </row>
    <row r="1689" spans="35:38" s="75" customFormat="1" x14ac:dyDescent="0.2">
      <c r="AI1689" s="96"/>
      <c r="AJ1689" s="98"/>
      <c r="AK1689" s="115"/>
      <c r="AL1689" s="98"/>
    </row>
    <row r="1690" spans="35:38" s="75" customFormat="1" x14ac:dyDescent="0.2">
      <c r="AI1690" s="96"/>
      <c r="AJ1690" s="98"/>
      <c r="AK1690" s="115"/>
      <c r="AL1690" s="98"/>
    </row>
    <row r="1691" spans="35:38" s="75" customFormat="1" x14ac:dyDescent="0.2">
      <c r="AI1691" s="96"/>
      <c r="AJ1691" s="98"/>
      <c r="AK1691" s="115"/>
      <c r="AL1691" s="98"/>
    </row>
    <row r="1692" spans="35:38" s="75" customFormat="1" x14ac:dyDescent="0.2">
      <c r="AI1692" s="96"/>
      <c r="AJ1692" s="98"/>
      <c r="AK1692" s="115"/>
      <c r="AL1692" s="98"/>
    </row>
    <row r="1693" spans="35:38" s="75" customFormat="1" x14ac:dyDescent="0.2">
      <c r="AI1693" s="96"/>
      <c r="AJ1693" s="98"/>
      <c r="AK1693" s="115"/>
      <c r="AL1693" s="98"/>
    </row>
    <row r="1694" spans="35:38" s="75" customFormat="1" x14ac:dyDescent="0.2">
      <c r="AI1694" s="96"/>
      <c r="AJ1694" s="98"/>
      <c r="AK1694" s="115"/>
      <c r="AL1694" s="98"/>
    </row>
    <row r="1695" spans="35:38" s="75" customFormat="1" x14ac:dyDescent="0.2">
      <c r="AI1695" s="96"/>
      <c r="AJ1695" s="98"/>
      <c r="AK1695" s="115"/>
      <c r="AL1695" s="98"/>
    </row>
    <row r="1696" spans="35:38" s="75" customFormat="1" x14ac:dyDescent="0.2">
      <c r="AI1696" s="96"/>
      <c r="AJ1696" s="98"/>
      <c r="AK1696" s="115"/>
      <c r="AL1696" s="98"/>
    </row>
    <row r="1697" spans="35:38" s="75" customFormat="1" x14ac:dyDescent="0.2">
      <c r="AI1697" s="96"/>
      <c r="AJ1697" s="98"/>
      <c r="AK1697" s="115"/>
      <c r="AL1697" s="98"/>
    </row>
    <row r="1698" spans="35:38" s="75" customFormat="1" x14ac:dyDescent="0.2">
      <c r="AI1698" s="96"/>
      <c r="AJ1698" s="98"/>
      <c r="AK1698" s="115"/>
      <c r="AL1698" s="98"/>
    </row>
    <row r="1699" spans="35:38" s="75" customFormat="1" x14ac:dyDescent="0.2">
      <c r="AI1699" s="96"/>
      <c r="AJ1699" s="98"/>
      <c r="AK1699" s="115"/>
      <c r="AL1699" s="98"/>
    </row>
    <row r="1700" spans="35:38" s="75" customFormat="1" x14ac:dyDescent="0.2">
      <c r="AI1700" s="96"/>
      <c r="AJ1700" s="98"/>
      <c r="AK1700" s="115"/>
      <c r="AL1700" s="98"/>
    </row>
    <row r="1701" spans="35:38" s="75" customFormat="1" x14ac:dyDescent="0.2">
      <c r="AI1701" s="96"/>
      <c r="AJ1701" s="98"/>
      <c r="AK1701" s="115"/>
      <c r="AL1701" s="98"/>
    </row>
    <row r="1702" spans="35:38" s="75" customFormat="1" x14ac:dyDescent="0.2">
      <c r="AI1702" s="96"/>
      <c r="AJ1702" s="98"/>
      <c r="AK1702" s="115"/>
      <c r="AL1702" s="98"/>
    </row>
    <row r="1703" spans="35:38" s="75" customFormat="1" x14ac:dyDescent="0.2">
      <c r="AI1703" s="96"/>
      <c r="AJ1703" s="98"/>
      <c r="AK1703" s="115"/>
      <c r="AL1703" s="98"/>
    </row>
    <row r="1704" spans="35:38" s="75" customFormat="1" x14ac:dyDescent="0.2">
      <c r="AI1704" s="96"/>
      <c r="AJ1704" s="98"/>
      <c r="AK1704" s="115"/>
      <c r="AL1704" s="98"/>
    </row>
    <row r="1705" spans="35:38" s="75" customFormat="1" x14ac:dyDescent="0.2">
      <c r="AI1705" s="96"/>
      <c r="AJ1705" s="98"/>
      <c r="AK1705" s="115"/>
      <c r="AL1705" s="98"/>
    </row>
    <row r="1706" spans="35:38" s="75" customFormat="1" x14ac:dyDescent="0.2">
      <c r="AI1706" s="96"/>
      <c r="AJ1706" s="98"/>
      <c r="AK1706" s="115"/>
      <c r="AL1706" s="98"/>
    </row>
    <row r="1707" spans="35:38" s="75" customFormat="1" x14ac:dyDescent="0.2">
      <c r="AI1707" s="96"/>
      <c r="AJ1707" s="98"/>
      <c r="AK1707" s="115"/>
      <c r="AL1707" s="98"/>
    </row>
    <row r="1708" spans="35:38" s="75" customFormat="1" x14ac:dyDescent="0.2">
      <c r="AI1708" s="96"/>
      <c r="AJ1708" s="98"/>
      <c r="AK1708" s="115"/>
      <c r="AL1708" s="98"/>
    </row>
    <row r="1709" spans="35:38" s="75" customFormat="1" x14ac:dyDescent="0.2">
      <c r="AI1709" s="96"/>
      <c r="AJ1709" s="98"/>
      <c r="AK1709" s="115"/>
      <c r="AL1709" s="98"/>
    </row>
    <row r="1710" spans="35:38" s="75" customFormat="1" x14ac:dyDescent="0.2">
      <c r="AI1710" s="96"/>
      <c r="AJ1710" s="98"/>
      <c r="AK1710" s="115"/>
      <c r="AL1710" s="98"/>
    </row>
    <row r="1711" spans="35:38" s="75" customFormat="1" x14ac:dyDescent="0.2">
      <c r="AI1711" s="96"/>
      <c r="AJ1711" s="98"/>
      <c r="AK1711" s="115"/>
      <c r="AL1711" s="98"/>
    </row>
    <row r="1712" spans="35:38" s="75" customFormat="1" x14ac:dyDescent="0.2">
      <c r="AI1712" s="96"/>
      <c r="AJ1712" s="98"/>
      <c r="AK1712" s="115"/>
      <c r="AL1712" s="98"/>
    </row>
    <row r="1713" spans="35:38" s="75" customFormat="1" x14ac:dyDescent="0.2">
      <c r="AI1713" s="96"/>
      <c r="AJ1713" s="98"/>
      <c r="AK1713" s="115"/>
      <c r="AL1713" s="98"/>
    </row>
    <row r="1714" spans="35:38" s="75" customFormat="1" x14ac:dyDescent="0.2">
      <c r="AI1714" s="96"/>
      <c r="AJ1714" s="98"/>
      <c r="AK1714" s="115"/>
      <c r="AL1714" s="98"/>
    </row>
    <row r="1715" spans="35:38" s="75" customFormat="1" x14ac:dyDescent="0.2">
      <c r="AI1715" s="96"/>
      <c r="AJ1715" s="98"/>
      <c r="AK1715" s="115"/>
      <c r="AL1715" s="98"/>
    </row>
    <row r="1716" spans="35:38" s="75" customFormat="1" x14ac:dyDescent="0.2">
      <c r="AI1716" s="96"/>
      <c r="AJ1716" s="98"/>
      <c r="AK1716" s="115"/>
      <c r="AL1716" s="98"/>
    </row>
    <row r="1717" spans="35:38" s="75" customFormat="1" x14ac:dyDescent="0.2">
      <c r="AI1717" s="96"/>
      <c r="AJ1717" s="98"/>
      <c r="AK1717" s="115"/>
      <c r="AL1717" s="98"/>
    </row>
    <row r="1718" spans="35:38" s="75" customFormat="1" x14ac:dyDescent="0.2">
      <c r="AI1718" s="96"/>
      <c r="AJ1718" s="98"/>
      <c r="AK1718" s="115"/>
      <c r="AL1718" s="98"/>
    </row>
    <row r="1719" spans="35:38" s="75" customFormat="1" x14ac:dyDescent="0.2">
      <c r="AI1719" s="96"/>
      <c r="AJ1719" s="98"/>
      <c r="AK1719" s="115"/>
      <c r="AL1719" s="98"/>
    </row>
    <row r="1720" spans="35:38" s="75" customFormat="1" x14ac:dyDescent="0.2">
      <c r="AI1720" s="96"/>
      <c r="AJ1720" s="98"/>
      <c r="AK1720" s="115"/>
      <c r="AL1720" s="98"/>
    </row>
    <row r="1721" spans="35:38" s="75" customFormat="1" x14ac:dyDescent="0.2">
      <c r="AI1721" s="96"/>
      <c r="AJ1721" s="98"/>
      <c r="AK1721" s="115"/>
      <c r="AL1721" s="98"/>
    </row>
    <row r="1722" spans="35:38" s="75" customFormat="1" x14ac:dyDescent="0.2">
      <c r="AI1722" s="96"/>
      <c r="AJ1722" s="98"/>
      <c r="AK1722" s="115"/>
      <c r="AL1722" s="98"/>
    </row>
    <row r="1723" spans="35:38" s="75" customFormat="1" x14ac:dyDescent="0.2">
      <c r="AI1723" s="96"/>
      <c r="AJ1723" s="98"/>
      <c r="AK1723" s="115"/>
      <c r="AL1723" s="98"/>
    </row>
    <row r="1724" spans="35:38" s="75" customFormat="1" x14ac:dyDescent="0.2">
      <c r="AI1724" s="96"/>
      <c r="AJ1724" s="98"/>
      <c r="AK1724" s="115"/>
      <c r="AL1724" s="98"/>
    </row>
    <row r="1725" spans="35:38" s="75" customFormat="1" x14ac:dyDescent="0.2">
      <c r="AI1725" s="96"/>
      <c r="AJ1725" s="98"/>
      <c r="AK1725" s="115"/>
      <c r="AL1725" s="98"/>
    </row>
    <row r="1726" spans="35:38" s="75" customFormat="1" x14ac:dyDescent="0.2">
      <c r="AI1726" s="96"/>
      <c r="AJ1726" s="98"/>
      <c r="AK1726" s="115"/>
      <c r="AL1726" s="98"/>
    </row>
    <row r="1727" spans="35:38" s="75" customFormat="1" x14ac:dyDescent="0.2">
      <c r="AI1727" s="96"/>
      <c r="AJ1727" s="98"/>
      <c r="AK1727" s="115"/>
      <c r="AL1727" s="98"/>
    </row>
    <row r="1728" spans="35:38" s="75" customFormat="1" x14ac:dyDescent="0.2">
      <c r="AI1728" s="96"/>
      <c r="AJ1728" s="98"/>
      <c r="AK1728" s="115"/>
      <c r="AL1728" s="98"/>
    </row>
    <row r="1729" spans="35:38" s="75" customFormat="1" x14ac:dyDescent="0.2">
      <c r="AI1729" s="96"/>
      <c r="AJ1729" s="98"/>
      <c r="AK1729" s="115"/>
      <c r="AL1729" s="98"/>
    </row>
    <row r="1730" spans="35:38" s="75" customFormat="1" x14ac:dyDescent="0.2">
      <c r="AI1730" s="96"/>
      <c r="AJ1730" s="98"/>
      <c r="AK1730" s="115"/>
      <c r="AL1730" s="98"/>
    </row>
    <row r="1731" spans="35:38" s="75" customFormat="1" x14ac:dyDescent="0.2">
      <c r="AI1731" s="96"/>
      <c r="AJ1731" s="98"/>
      <c r="AK1731" s="115"/>
      <c r="AL1731" s="98"/>
    </row>
    <row r="1732" spans="35:38" s="75" customFormat="1" x14ac:dyDescent="0.2">
      <c r="AI1732" s="96"/>
      <c r="AJ1732" s="98"/>
      <c r="AK1732" s="115"/>
      <c r="AL1732" s="98"/>
    </row>
    <row r="1733" spans="35:38" s="75" customFormat="1" x14ac:dyDescent="0.2">
      <c r="AI1733" s="96"/>
      <c r="AJ1733" s="98"/>
      <c r="AK1733" s="115"/>
      <c r="AL1733" s="98"/>
    </row>
    <row r="1734" spans="35:38" s="75" customFormat="1" x14ac:dyDescent="0.2">
      <c r="AI1734" s="96"/>
      <c r="AJ1734" s="98"/>
      <c r="AK1734" s="115"/>
      <c r="AL1734" s="98"/>
    </row>
    <row r="1735" spans="35:38" s="75" customFormat="1" x14ac:dyDescent="0.2">
      <c r="AI1735" s="96"/>
      <c r="AJ1735" s="98"/>
      <c r="AK1735" s="115"/>
      <c r="AL1735" s="98"/>
    </row>
    <row r="1736" spans="35:38" s="75" customFormat="1" x14ac:dyDescent="0.2">
      <c r="AI1736" s="96"/>
      <c r="AJ1736" s="98"/>
      <c r="AK1736" s="115"/>
      <c r="AL1736" s="98"/>
    </row>
    <row r="1737" spans="35:38" s="75" customFormat="1" x14ac:dyDescent="0.2">
      <c r="AI1737" s="96"/>
      <c r="AJ1737" s="98"/>
      <c r="AK1737" s="115"/>
      <c r="AL1737" s="98"/>
    </row>
    <row r="1738" spans="35:38" s="75" customFormat="1" x14ac:dyDescent="0.2">
      <c r="AI1738" s="96"/>
      <c r="AJ1738" s="98"/>
      <c r="AK1738" s="115"/>
      <c r="AL1738" s="98"/>
    </row>
    <row r="1739" spans="35:38" s="75" customFormat="1" x14ac:dyDescent="0.2">
      <c r="AI1739" s="96"/>
      <c r="AJ1739" s="98"/>
      <c r="AK1739" s="115"/>
      <c r="AL1739" s="98"/>
    </row>
    <row r="1740" spans="35:38" s="75" customFormat="1" x14ac:dyDescent="0.2">
      <c r="AI1740" s="96"/>
      <c r="AJ1740" s="98"/>
      <c r="AK1740" s="115"/>
      <c r="AL1740" s="98"/>
    </row>
    <row r="1741" spans="35:38" s="75" customFormat="1" x14ac:dyDescent="0.2">
      <c r="AI1741" s="96"/>
      <c r="AJ1741" s="98"/>
      <c r="AK1741" s="115"/>
      <c r="AL1741" s="98"/>
    </row>
    <row r="1742" spans="35:38" s="75" customFormat="1" x14ac:dyDescent="0.2">
      <c r="AI1742" s="96"/>
      <c r="AJ1742" s="98"/>
      <c r="AK1742" s="115"/>
      <c r="AL1742" s="98"/>
    </row>
    <row r="1743" spans="35:38" s="75" customFormat="1" x14ac:dyDescent="0.2">
      <c r="AI1743" s="96"/>
      <c r="AJ1743" s="98"/>
      <c r="AK1743" s="115"/>
      <c r="AL1743" s="98"/>
    </row>
    <row r="1744" spans="35:38" s="75" customFormat="1" x14ac:dyDescent="0.2">
      <c r="AI1744" s="96"/>
      <c r="AJ1744" s="98"/>
      <c r="AK1744" s="115"/>
      <c r="AL1744" s="98"/>
    </row>
    <row r="1745" spans="35:38" s="75" customFormat="1" x14ac:dyDescent="0.2">
      <c r="AI1745" s="96"/>
      <c r="AJ1745" s="98"/>
      <c r="AK1745" s="115"/>
      <c r="AL1745" s="98"/>
    </row>
    <row r="1746" spans="35:38" s="75" customFormat="1" x14ac:dyDescent="0.2">
      <c r="AI1746" s="96"/>
      <c r="AJ1746" s="98"/>
      <c r="AK1746" s="115"/>
      <c r="AL1746" s="98"/>
    </row>
    <row r="1747" spans="35:38" s="75" customFormat="1" x14ac:dyDescent="0.2">
      <c r="AI1747" s="96"/>
      <c r="AJ1747" s="98"/>
      <c r="AK1747" s="115"/>
      <c r="AL1747" s="98"/>
    </row>
    <row r="1748" spans="35:38" s="75" customFormat="1" x14ac:dyDescent="0.2">
      <c r="AI1748" s="96"/>
      <c r="AJ1748" s="98"/>
      <c r="AK1748" s="115"/>
      <c r="AL1748" s="98"/>
    </row>
    <row r="1749" spans="35:38" s="75" customFormat="1" x14ac:dyDescent="0.2">
      <c r="AI1749" s="96"/>
      <c r="AJ1749" s="98"/>
      <c r="AK1749" s="115"/>
      <c r="AL1749" s="98"/>
    </row>
    <row r="1750" spans="35:38" s="75" customFormat="1" x14ac:dyDescent="0.2">
      <c r="AI1750" s="96"/>
      <c r="AJ1750" s="98"/>
      <c r="AK1750" s="115"/>
      <c r="AL1750" s="98"/>
    </row>
    <row r="1751" spans="35:38" s="75" customFormat="1" x14ac:dyDescent="0.2">
      <c r="AI1751" s="96"/>
      <c r="AJ1751" s="98"/>
      <c r="AK1751" s="115"/>
      <c r="AL1751" s="98"/>
    </row>
    <row r="1752" spans="35:38" s="75" customFormat="1" x14ac:dyDescent="0.2">
      <c r="AI1752" s="96"/>
      <c r="AJ1752" s="98"/>
      <c r="AK1752" s="115"/>
      <c r="AL1752" s="98"/>
    </row>
    <row r="1753" spans="35:38" s="75" customFormat="1" x14ac:dyDescent="0.2">
      <c r="AI1753" s="96"/>
      <c r="AJ1753" s="98"/>
      <c r="AK1753" s="115"/>
      <c r="AL1753" s="98"/>
    </row>
    <row r="1754" spans="35:38" s="75" customFormat="1" x14ac:dyDescent="0.2">
      <c r="AI1754" s="96"/>
      <c r="AJ1754" s="98"/>
      <c r="AK1754" s="115"/>
      <c r="AL1754" s="98"/>
    </row>
    <row r="1755" spans="35:38" s="75" customFormat="1" x14ac:dyDescent="0.2">
      <c r="AI1755" s="96"/>
      <c r="AJ1755" s="98"/>
      <c r="AK1755" s="115"/>
      <c r="AL1755" s="98"/>
    </row>
    <row r="1756" spans="35:38" s="75" customFormat="1" x14ac:dyDescent="0.2">
      <c r="AI1756" s="96"/>
      <c r="AJ1756" s="98"/>
      <c r="AK1756" s="115"/>
      <c r="AL1756" s="98"/>
    </row>
    <row r="1757" spans="35:38" s="75" customFormat="1" x14ac:dyDescent="0.2">
      <c r="AI1757" s="96"/>
      <c r="AJ1757" s="98"/>
      <c r="AK1757" s="115"/>
      <c r="AL1757" s="98"/>
    </row>
    <row r="1758" spans="35:38" s="75" customFormat="1" x14ac:dyDescent="0.2">
      <c r="AI1758" s="96"/>
      <c r="AJ1758" s="98"/>
      <c r="AK1758" s="115"/>
      <c r="AL1758" s="98"/>
    </row>
    <row r="1759" spans="35:38" s="75" customFormat="1" x14ac:dyDescent="0.2">
      <c r="AI1759" s="96"/>
      <c r="AJ1759" s="98"/>
      <c r="AK1759" s="115"/>
      <c r="AL1759" s="98"/>
    </row>
    <row r="1760" spans="35:38" s="75" customFormat="1" x14ac:dyDescent="0.2">
      <c r="AI1760" s="96"/>
      <c r="AJ1760" s="98"/>
      <c r="AK1760" s="115"/>
      <c r="AL1760" s="98"/>
    </row>
    <row r="1761" spans="35:38" s="75" customFormat="1" x14ac:dyDescent="0.2">
      <c r="AI1761" s="96"/>
      <c r="AJ1761" s="98"/>
      <c r="AK1761" s="115"/>
      <c r="AL1761" s="98"/>
    </row>
    <row r="1762" spans="35:38" s="75" customFormat="1" x14ac:dyDescent="0.2">
      <c r="AI1762" s="96"/>
      <c r="AJ1762" s="98"/>
      <c r="AK1762" s="115"/>
      <c r="AL1762" s="98"/>
    </row>
    <row r="1763" spans="35:38" s="75" customFormat="1" x14ac:dyDescent="0.2">
      <c r="AI1763" s="96"/>
      <c r="AJ1763" s="98"/>
      <c r="AK1763" s="115"/>
      <c r="AL1763" s="98"/>
    </row>
    <row r="1764" spans="35:38" s="75" customFormat="1" x14ac:dyDescent="0.2">
      <c r="AI1764" s="96"/>
      <c r="AJ1764" s="98"/>
      <c r="AK1764" s="115"/>
      <c r="AL1764" s="98"/>
    </row>
    <row r="1765" spans="35:38" s="75" customFormat="1" x14ac:dyDescent="0.2">
      <c r="AI1765" s="96"/>
      <c r="AJ1765" s="98"/>
      <c r="AK1765" s="115"/>
      <c r="AL1765" s="98"/>
    </row>
    <row r="1766" spans="35:38" s="75" customFormat="1" x14ac:dyDescent="0.2">
      <c r="AI1766" s="96"/>
      <c r="AJ1766" s="98"/>
      <c r="AK1766" s="115"/>
      <c r="AL1766" s="98"/>
    </row>
    <row r="1767" spans="35:38" s="75" customFormat="1" x14ac:dyDescent="0.2">
      <c r="AI1767" s="96"/>
      <c r="AJ1767" s="98"/>
      <c r="AK1767" s="115"/>
      <c r="AL1767" s="98"/>
    </row>
    <row r="1768" spans="35:38" s="75" customFormat="1" x14ac:dyDescent="0.2">
      <c r="AI1768" s="96"/>
      <c r="AJ1768" s="98"/>
      <c r="AK1768" s="115"/>
      <c r="AL1768" s="98"/>
    </row>
    <row r="1769" spans="35:38" s="75" customFormat="1" x14ac:dyDescent="0.2">
      <c r="AI1769" s="96"/>
      <c r="AJ1769" s="98"/>
      <c r="AK1769" s="115"/>
      <c r="AL1769" s="98"/>
    </row>
    <row r="1770" spans="35:38" s="75" customFormat="1" x14ac:dyDescent="0.2">
      <c r="AI1770" s="96"/>
      <c r="AJ1770" s="98"/>
      <c r="AK1770" s="115"/>
      <c r="AL1770" s="98"/>
    </row>
    <row r="1771" spans="35:38" s="75" customFormat="1" x14ac:dyDescent="0.2">
      <c r="AI1771" s="96"/>
      <c r="AJ1771" s="98"/>
      <c r="AK1771" s="115"/>
      <c r="AL1771" s="98"/>
    </row>
    <row r="1772" spans="35:38" s="75" customFormat="1" x14ac:dyDescent="0.2">
      <c r="AI1772" s="96"/>
      <c r="AJ1772" s="98"/>
      <c r="AK1772" s="115"/>
      <c r="AL1772" s="98"/>
    </row>
    <row r="1773" spans="35:38" s="75" customFormat="1" x14ac:dyDescent="0.2">
      <c r="AI1773" s="96"/>
      <c r="AJ1773" s="98"/>
      <c r="AK1773" s="115"/>
      <c r="AL1773" s="98"/>
    </row>
    <row r="1774" spans="35:38" s="75" customFormat="1" x14ac:dyDescent="0.2">
      <c r="AI1774" s="96"/>
      <c r="AJ1774" s="98"/>
      <c r="AK1774" s="115"/>
      <c r="AL1774" s="98"/>
    </row>
    <row r="1775" spans="35:38" s="75" customFormat="1" x14ac:dyDescent="0.2">
      <c r="AI1775" s="96"/>
      <c r="AJ1775" s="98"/>
      <c r="AK1775" s="115"/>
      <c r="AL1775" s="98"/>
    </row>
    <row r="1776" spans="35:38" s="75" customFormat="1" x14ac:dyDescent="0.2">
      <c r="AI1776" s="96"/>
      <c r="AJ1776" s="98"/>
      <c r="AK1776" s="115"/>
      <c r="AL1776" s="98"/>
    </row>
    <row r="1777" spans="35:38" s="75" customFormat="1" x14ac:dyDescent="0.2">
      <c r="AI1777" s="96"/>
      <c r="AJ1777" s="98"/>
      <c r="AK1777" s="115"/>
      <c r="AL1777" s="98"/>
    </row>
    <row r="1778" spans="35:38" s="75" customFormat="1" x14ac:dyDescent="0.2">
      <c r="AI1778" s="96"/>
      <c r="AJ1778" s="98"/>
      <c r="AK1778" s="115"/>
      <c r="AL1778" s="98"/>
    </row>
    <row r="1779" spans="35:38" s="75" customFormat="1" x14ac:dyDescent="0.2">
      <c r="AI1779" s="96"/>
      <c r="AJ1779" s="98"/>
      <c r="AK1779" s="115"/>
      <c r="AL1779" s="98"/>
    </row>
    <row r="1780" spans="35:38" s="75" customFormat="1" x14ac:dyDescent="0.2">
      <c r="AI1780" s="96"/>
      <c r="AJ1780" s="98"/>
      <c r="AK1780" s="115"/>
      <c r="AL1780" s="98"/>
    </row>
    <row r="1781" spans="35:38" s="75" customFormat="1" x14ac:dyDescent="0.2">
      <c r="AI1781" s="96"/>
      <c r="AJ1781" s="98"/>
      <c r="AK1781" s="115"/>
      <c r="AL1781" s="98"/>
    </row>
    <row r="1782" spans="35:38" s="75" customFormat="1" x14ac:dyDescent="0.2">
      <c r="AI1782" s="96"/>
      <c r="AJ1782" s="98"/>
      <c r="AK1782" s="115"/>
      <c r="AL1782" s="98"/>
    </row>
    <row r="1783" spans="35:38" s="75" customFormat="1" x14ac:dyDescent="0.2">
      <c r="AI1783" s="96"/>
      <c r="AJ1783" s="98"/>
      <c r="AK1783" s="115"/>
      <c r="AL1783" s="98"/>
    </row>
    <row r="1784" spans="35:38" s="75" customFormat="1" x14ac:dyDescent="0.2">
      <c r="AI1784" s="96"/>
      <c r="AJ1784" s="98"/>
      <c r="AK1784" s="115"/>
      <c r="AL1784" s="98"/>
    </row>
    <row r="1785" spans="35:38" s="75" customFormat="1" x14ac:dyDescent="0.2">
      <c r="AI1785" s="96"/>
      <c r="AJ1785" s="98"/>
      <c r="AK1785" s="115"/>
      <c r="AL1785" s="98"/>
    </row>
    <row r="1786" spans="35:38" s="75" customFormat="1" x14ac:dyDescent="0.2">
      <c r="AI1786" s="96"/>
      <c r="AJ1786" s="98"/>
      <c r="AK1786" s="115"/>
      <c r="AL1786" s="98"/>
    </row>
    <row r="1787" spans="35:38" s="75" customFormat="1" x14ac:dyDescent="0.2">
      <c r="AI1787" s="96"/>
      <c r="AJ1787" s="98"/>
      <c r="AK1787" s="115"/>
      <c r="AL1787" s="98"/>
    </row>
    <row r="1788" spans="35:38" s="75" customFormat="1" x14ac:dyDescent="0.2">
      <c r="AI1788" s="96"/>
      <c r="AJ1788" s="98"/>
      <c r="AK1788" s="115"/>
      <c r="AL1788" s="98"/>
    </row>
    <row r="1789" spans="35:38" s="75" customFormat="1" x14ac:dyDescent="0.2">
      <c r="AI1789" s="96"/>
      <c r="AJ1789" s="98"/>
      <c r="AK1789" s="115"/>
      <c r="AL1789" s="98"/>
    </row>
    <row r="1790" spans="35:38" s="75" customFormat="1" x14ac:dyDescent="0.2">
      <c r="AI1790" s="96"/>
      <c r="AJ1790" s="98"/>
      <c r="AK1790" s="115"/>
      <c r="AL1790" s="98"/>
    </row>
    <row r="1791" spans="35:38" s="75" customFormat="1" x14ac:dyDescent="0.2">
      <c r="AI1791" s="96"/>
      <c r="AJ1791" s="98"/>
      <c r="AK1791" s="115"/>
      <c r="AL1791" s="98"/>
    </row>
    <row r="1792" spans="35:38" s="75" customFormat="1" x14ac:dyDescent="0.2">
      <c r="AI1792" s="96"/>
      <c r="AJ1792" s="98"/>
      <c r="AK1792" s="115"/>
      <c r="AL1792" s="98"/>
    </row>
    <row r="1793" spans="35:38" s="75" customFormat="1" x14ac:dyDescent="0.2">
      <c r="AI1793" s="96"/>
      <c r="AJ1793" s="98"/>
      <c r="AK1793" s="115"/>
      <c r="AL1793" s="98"/>
    </row>
    <row r="1794" spans="35:38" s="75" customFormat="1" x14ac:dyDescent="0.2">
      <c r="AI1794" s="96"/>
      <c r="AJ1794" s="98"/>
      <c r="AK1794" s="115"/>
      <c r="AL1794" s="98"/>
    </row>
    <row r="1795" spans="35:38" s="75" customFormat="1" x14ac:dyDescent="0.2">
      <c r="AI1795" s="96"/>
      <c r="AJ1795" s="98"/>
      <c r="AK1795" s="115"/>
      <c r="AL1795" s="98"/>
    </row>
    <row r="1796" spans="35:38" s="75" customFormat="1" x14ac:dyDescent="0.2">
      <c r="AI1796" s="96"/>
      <c r="AJ1796" s="98"/>
      <c r="AK1796" s="115"/>
      <c r="AL1796" s="98"/>
    </row>
    <row r="1797" spans="35:38" s="75" customFormat="1" x14ac:dyDescent="0.2">
      <c r="AI1797" s="96"/>
      <c r="AJ1797" s="98"/>
      <c r="AK1797" s="115"/>
      <c r="AL1797" s="98"/>
    </row>
    <row r="1798" spans="35:38" s="75" customFormat="1" x14ac:dyDescent="0.2">
      <c r="AI1798" s="96"/>
      <c r="AJ1798" s="98"/>
      <c r="AK1798" s="115"/>
      <c r="AL1798" s="98"/>
    </row>
    <row r="1799" spans="35:38" s="75" customFormat="1" x14ac:dyDescent="0.2">
      <c r="AI1799" s="96"/>
      <c r="AJ1799" s="98"/>
      <c r="AK1799" s="115"/>
      <c r="AL1799" s="98"/>
    </row>
    <row r="1800" spans="35:38" s="75" customFormat="1" x14ac:dyDescent="0.2">
      <c r="AI1800" s="96"/>
      <c r="AJ1800" s="98"/>
      <c r="AK1800" s="115"/>
      <c r="AL1800" s="98"/>
    </row>
    <row r="1801" spans="35:38" s="75" customFormat="1" x14ac:dyDescent="0.2">
      <c r="AI1801" s="96"/>
      <c r="AJ1801" s="98"/>
      <c r="AK1801" s="115"/>
      <c r="AL1801" s="98"/>
    </row>
    <row r="1802" spans="35:38" s="75" customFormat="1" x14ac:dyDescent="0.2">
      <c r="AI1802" s="96"/>
      <c r="AJ1802" s="98"/>
      <c r="AK1802" s="115"/>
      <c r="AL1802" s="98"/>
    </row>
    <row r="1803" spans="35:38" s="75" customFormat="1" x14ac:dyDescent="0.2">
      <c r="AI1803" s="96"/>
      <c r="AJ1803" s="98"/>
      <c r="AK1803" s="115"/>
      <c r="AL1803" s="98"/>
    </row>
    <row r="1804" spans="35:38" s="75" customFormat="1" x14ac:dyDescent="0.2">
      <c r="AI1804" s="96"/>
      <c r="AJ1804" s="98"/>
      <c r="AK1804" s="115"/>
      <c r="AL1804" s="98"/>
    </row>
    <row r="1805" spans="35:38" s="75" customFormat="1" x14ac:dyDescent="0.2">
      <c r="AI1805" s="96"/>
      <c r="AJ1805" s="98"/>
      <c r="AK1805" s="115"/>
      <c r="AL1805" s="98"/>
    </row>
    <row r="1806" spans="35:38" s="75" customFormat="1" x14ac:dyDescent="0.2">
      <c r="AI1806" s="96"/>
      <c r="AJ1806" s="98"/>
      <c r="AK1806" s="115"/>
      <c r="AL1806" s="98"/>
    </row>
    <row r="1807" spans="35:38" s="75" customFormat="1" x14ac:dyDescent="0.2">
      <c r="AI1807" s="96"/>
      <c r="AJ1807" s="98"/>
      <c r="AK1807" s="115"/>
      <c r="AL1807" s="98"/>
    </row>
    <row r="1808" spans="35:38" s="75" customFormat="1" x14ac:dyDescent="0.2">
      <c r="AI1808" s="96"/>
      <c r="AJ1808" s="98"/>
      <c r="AK1808" s="115"/>
      <c r="AL1808" s="98"/>
    </row>
    <row r="1809" spans="35:38" s="75" customFormat="1" x14ac:dyDescent="0.2">
      <c r="AI1809" s="96"/>
      <c r="AJ1809" s="98"/>
      <c r="AK1809" s="115"/>
      <c r="AL1809" s="98"/>
    </row>
    <row r="1810" spans="35:38" s="75" customFormat="1" x14ac:dyDescent="0.2">
      <c r="AI1810" s="96"/>
      <c r="AJ1810" s="98"/>
      <c r="AK1810" s="115"/>
      <c r="AL1810" s="98"/>
    </row>
    <row r="1811" spans="35:38" s="75" customFormat="1" x14ac:dyDescent="0.2">
      <c r="AI1811" s="96"/>
      <c r="AJ1811" s="98"/>
      <c r="AK1811" s="115"/>
      <c r="AL1811" s="98"/>
    </row>
    <row r="1812" spans="35:38" s="75" customFormat="1" x14ac:dyDescent="0.2">
      <c r="AI1812" s="96"/>
      <c r="AJ1812" s="98"/>
      <c r="AK1812" s="115"/>
      <c r="AL1812" s="98"/>
    </row>
    <row r="1813" spans="35:38" s="75" customFormat="1" x14ac:dyDescent="0.2">
      <c r="AI1813" s="96"/>
      <c r="AJ1813" s="98"/>
      <c r="AK1813" s="115"/>
      <c r="AL1813" s="98"/>
    </row>
    <row r="1814" spans="35:38" s="75" customFormat="1" x14ac:dyDescent="0.2">
      <c r="AI1814" s="96"/>
      <c r="AJ1814" s="98"/>
      <c r="AK1814" s="115"/>
      <c r="AL1814" s="98"/>
    </row>
    <row r="1815" spans="35:38" s="75" customFormat="1" x14ac:dyDescent="0.2">
      <c r="AI1815" s="96"/>
      <c r="AJ1815" s="98"/>
      <c r="AK1815" s="115"/>
      <c r="AL1815" s="98"/>
    </row>
    <row r="1816" spans="35:38" s="75" customFormat="1" x14ac:dyDescent="0.2">
      <c r="AI1816" s="96"/>
      <c r="AJ1816" s="98"/>
      <c r="AK1816" s="115"/>
      <c r="AL1816" s="98"/>
    </row>
    <row r="1817" spans="35:38" s="75" customFormat="1" x14ac:dyDescent="0.2">
      <c r="AI1817" s="96"/>
      <c r="AJ1817" s="98"/>
      <c r="AK1817" s="115"/>
      <c r="AL1817" s="98"/>
    </row>
    <row r="1818" spans="35:38" s="75" customFormat="1" x14ac:dyDescent="0.2">
      <c r="AI1818" s="96"/>
      <c r="AJ1818" s="98"/>
      <c r="AK1818" s="115"/>
      <c r="AL1818" s="98"/>
    </row>
    <row r="1819" spans="35:38" s="75" customFormat="1" x14ac:dyDescent="0.2">
      <c r="AI1819" s="96"/>
      <c r="AJ1819" s="98"/>
      <c r="AK1819" s="115"/>
      <c r="AL1819" s="98"/>
    </row>
    <row r="1820" spans="35:38" s="75" customFormat="1" x14ac:dyDescent="0.2">
      <c r="AI1820" s="96"/>
      <c r="AJ1820" s="98"/>
      <c r="AK1820" s="115"/>
      <c r="AL1820" s="98"/>
    </row>
    <row r="1821" spans="35:38" s="75" customFormat="1" x14ac:dyDescent="0.2">
      <c r="AI1821" s="96"/>
      <c r="AJ1821" s="98"/>
      <c r="AK1821" s="115"/>
      <c r="AL1821" s="98"/>
    </row>
    <row r="1822" spans="35:38" s="75" customFormat="1" x14ac:dyDescent="0.2">
      <c r="AI1822" s="96"/>
      <c r="AJ1822" s="98"/>
      <c r="AK1822" s="115"/>
      <c r="AL1822" s="98"/>
    </row>
    <row r="1823" spans="35:38" s="75" customFormat="1" x14ac:dyDescent="0.2">
      <c r="AI1823" s="96"/>
      <c r="AJ1823" s="98"/>
      <c r="AK1823" s="115"/>
      <c r="AL1823" s="98"/>
    </row>
    <row r="1824" spans="35:38" s="75" customFormat="1" x14ac:dyDescent="0.2">
      <c r="AI1824" s="96"/>
      <c r="AJ1824" s="98"/>
      <c r="AK1824" s="115"/>
      <c r="AL1824" s="98"/>
    </row>
    <row r="1825" spans="35:38" s="75" customFormat="1" x14ac:dyDescent="0.2">
      <c r="AI1825" s="96"/>
      <c r="AJ1825" s="98"/>
      <c r="AK1825" s="115"/>
      <c r="AL1825" s="98"/>
    </row>
    <row r="1826" spans="35:38" s="75" customFormat="1" x14ac:dyDescent="0.2">
      <c r="AI1826" s="96"/>
      <c r="AJ1826" s="98"/>
      <c r="AK1826" s="115"/>
      <c r="AL1826" s="98"/>
    </row>
    <row r="1827" spans="35:38" s="75" customFormat="1" x14ac:dyDescent="0.2">
      <c r="AI1827" s="96"/>
      <c r="AJ1827" s="98"/>
      <c r="AK1827" s="115"/>
      <c r="AL1827" s="98"/>
    </row>
    <row r="1828" spans="35:38" s="75" customFormat="1" x14ac:dyDescent="0.2">
      <c r="AI1828" s="96"/>
      <c r="AJ1828" s="98"/>
      <c r="AK1828" s="115"/>
      <c r="AL1828" s="98"/>
    </row>
    <row r="1829" spans="35:38" s="75" customFormat="1" x14ac:dyDescent="0.2">
      <c r="AI1829" s="96"/>
      <c r="AJ1829" s="98"/>
      <c r="AK1829" s="115"/>
      <c r="AL1829" s="98"/>
    </row>
    <row r="1830" spans="35:38" s="75" customFormat="1" x14ac:dyDescent="0.2">
      <c r="AI1830" s="96"/>
      <c r="AJ1830" s="98"/>
      <c r="AK1830" s="115"/>
      <c r="AL1830" s="98"/>
    </row>
    <row r="1831" spans="35:38" s="75" customFormat="1" x14ac:dyDescent="0.2">
      <c r="AI1831" s="96"/>
      <c r="AJ1831" s="98"/>
      <c r="AK1831" s="115"/>
      <c r="AL1831" s="98"/>
    </row>
    <row r="1832" spans="35:38" s="75" customFormat="1" x14ac:dyDescent="0.2">
      <c r="AI1832" s="96"/>
      <c r="AJ1832" s="98"/>
      <c r="AK1832" s="115"/>
      <c r="AL1832" s="98"/>
    </row>
    <row r="1833" spans="35:38" s="75" customFormat="1" x14ac:dyDescent="0.2">
      <c r="AI1833" s="96"/>
      <c r="AJ1833" s="98"/>
      <c r="AK1833" s="115"/>
      <c r="AL1833" s="98"/>
    </row>
    <row r="1834" spans="35:38" s="75" customFormat="1" x14ac:dyDescent="0.2">
      <c r="AI1834" s="96"/>
      <c r="AJ1834" s="98"/>
      <c r="AK1834" s="115"/>
      <c r="AL1834" s="98"/>
    </row>
    <row r="1835" spans="35:38" s="75" customFormat="1" x14ac:dyDescent="0.2">
      <c r="AI1835" s="96"/>
      <c r="AJ1835" s="98"/>
      <c r="AK1835" s="115"/>
      <c r="AL1835" s="98"/>
    </row>
    <row r="1836" spans="35:38" s="75" customFormat="1" x14ac:dyDescent="0.2">
      <c r="AI1836" s="96"/>
      <c r="AJ1836" s="98"/>
      <c r="AK1836" s="115"/>
      <c r="AL1836" s="98"/>
    </row>
    <row r="1837" spans="35:38" s="75" customFormat="1" x14ac:dyDescent="0.2">
      <c r="AI1837" s="96"/>
      <c r="AJ1837" s="98"/>
      <c r="AK1837" s="115"/>
      <c r="AL1837" s="98"/>
    </row>
    <row r="1838" spans="35:38" s="75" customFormat="1" x14ac:dyDescent="0.2">
      <c r="AI1838" s="96"/>
      <c r="AJ1838" s="98"/>
      <c r="AK1838" s="115"/>
      <c r="AL1838" s="98"/>
    </row>
    <row r="1839" spans="35:38" s="75" customFormat="1" x14ac:dyDescent="0.2">
      <c r="AI1839" s="96"/>
      <c r="AJ1839" s="98"/>
      <c r="AK1839" s="115"/>
      <c r="AL1839" s="98"/>
    </row>
    <row r="1840" spans="35:38" s="75" customFormat="1" x14ac:dyDescent="0.2">
      <c r="AI1840" s="96"/>
      <c r="AJ1840" s="98"/>
      <c r="AK1840" s="115"/>
      <c r="AL1840" s="98"/>
    </row>
    <row r="1841" spans="35:38" s="75" customFormat="1" x14ac:dyDescent="0.2">
      <c r="AI1841" s="96"/>
      <c r="AJ1841" s="98"/>
      <c r="AK1841" s="115"/>
      <c r="AL1841" s="98"/>
    </row>
    <row r="1842" spans="35:38" s="75" customFormat="1" x14ac:dyDescent="0.2">
      <c r="AI1842" s="96"/>
      <c r="AJ1842" s="98"/>
      <c r="AK1842" s="115"/>
      <c r="AL1842" s="98"/>
    </row>
    <row r="1843" spans="35:38" s="75" customFormat="1" x14ac:dyDescent="0.2">
      <c r="AI1843" s="96"/>
      <c r="AJ1843" s="98"/>
      <c r="AK1843" s="115"/>
      <c r="AL1843" s="98"/>
    </row>
    <row r="1844" spans="35:38" s="75" customFormat="1" x14ac:dyDescent="0.2">
      <c r="AI1844" s="96"/>
      <c r="AJ1844" s="98"/>
      <c r="AK1844" s="115"/>
      <c r="AL1844" s="98"/>
    </row>
    <row r="1845" spans="35:38" s="75" customFormat="1" x14ac:dyDescent="0.2">
      <c r="AI1845" s="96"/>
      <c r="AJ1845" s="98"/>
      <c r="AK1845" s="115"/>
      <c r="AL1845" s="98"/>
    </row>
    <row r="1846" spans="35:38" s="75" customFormat="1" x14ac:dyDescent="0.2">
      <c r="AI1846" s="96"/>
      <c r="AJ1846" s="98"/>
      <c r="AK1846" s="115"/>
      <c r="AL1846" s="98"/>
    </row>
    <row r="1847" spans="35:38" s="75" customFormat="1" x14ac:dyDescent="0.2">
      <c r="AI1847" s="96"/>
      <c r="AJ1847" s="98"/>
      <c r="AK1847" s="115"/>
      <c r="AL1847" s="98"/>
    </row>
    <row r="1848" spans="35:38" s="75" customFormat="1" x14ac:dyDescent="0.2">
      <c r="AI1848" s="96"/>
      <c r="AJ1848" s="98"/>
      <c r="AK1848" s="115"/>
      <c r="AL1848" s="98"/>
    </row>
    <row r="1849" spans="35:38" s="75" customFormat="1" x14ac:dyDescent="0.2">
      <c r="AI1849" s="96"/>
      <c r="AJ1849" s="98"/>
      <c r="AK1849" s="115"/>
      <c r="AL1849" s="98"/>
    </row>
    <row r="1850" spans="35:38" s="75" customFormat="1" x14ac:dyDescent="0.2">
      <c r="AI1850" s="96"/>
      <c r="AJ1850" s="98"/>
      <c r="AK1850" s="115"/>
      <c r="AL1850" s="98"/>
    </row>
    <row r="1851" spans="35:38" s="75" customFormat="1" x14ac:dyDescent="0.2">
      <c r="AI1851" s="96"/>
      <c r="AJ1851" s="98"/>
      <c r="AK1851" s="115"/>
      <c r="AL1851" s="98"/>
    </row>
    <row r="1852" spans="35:38" s="75" customFormat="1" x14ac:dyDescent="0.2">
      <c r="AI1852" s="96"/>
      <c r="AJ1852" s="98"/>
      <c r="AK1852" s="115"/>
      <c r="AL1852" s="98"/>
    </row>
    <row r="1853" spans="35:38" s="75" customFormat="1" x14ac:dyDescent="0.2">
      <c r="AI1853" s="96"/>
      <c r="AJ1853" s="98"/>
      <c r="AK1853" s="115"/>
      <c r="AL1853" s="98"/>
    </row>
    <row r="1854" spans="35:38" s="75" customFormat="1" x14ac:dyDescent="0.2">
      <c r="AI1854" s="96"/>
      <c r="AJ1854" s="98"/>
      <c r="AK1854" s="115"/>
      <c r="AL1854" s="98"/>
    </row>
    <row r="1855" spans="35:38" s="75" customFormat="1" x14ac:dyDescent="0.2">
      <c r="AI1855" s="96"/>
      <c r="AJ1855" s="98"/>
      <c r="AK1855" s="115"/>
      <c r="AL1855" s="98"/>
    </row>
    <row r="1856" spans="35:38" s="75" customFormat="1" x14ac:dyDescent="0.2">
      <c r="AI1856" s="96"/>
      <c r="AJ1856" s="98"/>
      <c r="AK1856" s="115"/>
      <c r="AL1856" s="98"/>
    </row>
    <row r="1857" spans="35:38" s="75" customFormat="1" x14ac:dyDescent="0.2">
      <c r="AI1857" s="96"/>
      <c r="AJ1857" s="98"/>
      <c r="AK1857" s="115"/>
      <c r="AL1857" s="98"/>
    </row>
    <row r="1858" spans="35:38" s="75" customFormat="1" x14ac:dyDescent="0.2">
      <c r="AI1858" s="96"/>
      <c r="AJ1858" s="98"/>
      <c r="AK1858" s="115"/>
      <c r="AL1858" s="98"/>
    </row>
    <row r="1859" spans="35:38" s="75" customFormat="1" x14ac:dyDescent="0.2">
      <c r="AI1859" s="96"/>
      <c r="AJ1859" s="98"/>
      <c r="AK1859" s="115"/>
      <c r="AL1859" s="98"/>
    </row>
    <row r="1860" spans="35:38" s="75" customFormat="1" x14ac:dyDescent="0.2">
      <c r="AI1860" s="96"/>
      <c r="AJ1860" s="98"/>
      <c r="AK1860" s="115"/>
      <c r="AL1860" s="98"/>
    </row>
    <row r="1861" spans="35:38" s="75" customFormat="1" x14ac:dyDescent="0.2">
      <c r="AI1861" s="96"/>
      <c r="AJ1861" s="98"/>
      <c r="AK1861" s="115"/>
      <c r="AL1861" s="98"/>
    </row>
    <row r="1862" spans="35:38" s="75" customFormat="1" x14ac:dyDescent="0.2">
      <c r="AI1862" s="96"/>
      <c r="AJ1862" s="98"/>
      <c r="AK1862" s="115"/>
      <c r="AL1862" s="98"/>
    </row>
    <row r="1863" spans="35:38" s="75" customFormat="1" x14ac:dyDescent="0.2">
      <c r="AI1863" s="96"/>
      <c r="AJ1863" s="98"/>
      <c r="AK1863" s="115"/>
      <c r="AL1863" s="98"/>
    </row>
    <row r="1864" spans="35:38" s="75" customFormat="1" x14ac:dyDescent="0.2">
      <c r="AI1864" s="96"/>
      <c r="AJ1864" s="98"/>
      <c r="AK1864" s="115"/>
      <c r="AL1864" s="98"/>
    </row>
    <row r="1865" spans="35:38" s="75" customFormat="1" x14ac:dyDescent="0.2">
      <c r="AI1865" s="96"/>
      <c r="AJ1865" s="98"/>
      <c r="AK1865" s="115"/>
      <c r="AL1865" s="98"/>
    </row>
    <row r="1866" spans="35:38" s="75" customFormat="1" x14ac:dyDescent="0.2">
      <c r="AI1866" s="96"/>
      <c r="AJ1866" s="98"/>
      <c r="AK1866" s="115"/>
      <c r="AL1866" s="98"/>
    </row>
    <row r="1867" spans="35:38" s="75" customFormat="1" x14ac:dyDescent="0.2">
      <c r="AI1867" s="96"/>
      <c r="AJ1867" s="98"/>
      <c r="AK1867" s="115"/>
      <c r="AL1867" s="98"/>
    </row>
    <row r="1868" spans="35:38" s="75" customFormat="1" x14ac:dyDescent="0.2">
      <c r="AI1868" s="96"/>
      <c r="AJ1868" s="98"/>
      <c r="AK1868" s="115"/>
      <c r="AL1868" s="98"/>
    </row>
    <row r="1869" spans="35:38" s="75" customFormat="1" x14ac:dyDescent="0.2">
      <c r="AI1869" s="96"/>
      <c r="AJ1869" s="98"/>
      <c r="AK1869" s="115"/>
      <c r="AL1869" s="98"/>
    </row>
    <row r="1870" spans="35:38" s="75" customFormat="1" x14ac:dyDescent="0.2">
      <c r="AI1870" s="96"/>
      <c r="AJ1870" s="98"/>
      <c r="AK1870" s="115"/>
      <c r="AL1870" s="98"/>
    </row>
    <row r="1871" spans="35:38" s="75" customFormat="1" x14ac:dyDescent="0.2">
      <c r="AI1871" s="96"/>
      <c r="AJ1871" s="98"/>
      <c r="AK1871" s="115"/>
      <c r="AL1871" s="98"/>
    </row>
    <row r="1872" spans="35:38" s="75" customFormat="1" x14ac:dyDescent="0.2">
      <c r="AI1872" s="96"/>
      <c r="AJ1872" s="98"/>
      <c r="AK1872" s="115"/>
      <c r="AL1872" s="98"/>
    </row>
    <row r="1873" spans="35:38" s="75" customFormat="1" x14ac:dyDescent="0.2">
      <c r="AI1873" s="96"/>
      <c r="AJ1873" s="98"/>
      <c r="AK1873" s="115"/>
      <c r="AL1873" s="98"/>
    </row>
    <row r="1874" spans="35:38" s="75" customFormat="1" x14ac:dyDescent="0.2">
      <c r="AI1874" s="96"/>
      <c r="AJ1874" s="98"/>
      <c r="AK1874" s="115"/>
      <c r="AL1874" s="98"/>
    </row>
    <row r="1875" spans="35:38" s="75" customFormat="1" x14ac:dyDescent="0.2">
      <c r="AI1875" s="96"/>
      <c r="AJ1875" s="98"/>
      <c r="AK1875" s="115"/>
      <c r="AL1875" s="98"/>
    </row>
    <row r="1876" spans="35:38" s="75" customFormat="1" x14ac:dyDescent="0.2">
      <c r="AI1876" s="96"/>
      <c r="AJ1876" s="98"/>
      <c r="AK1876" s="115"/>
      <c r="AL1876" s="98"/>
    </row>
    <row r="1877" spans="35:38" s="75" customFormat="1" x14ac:dyDescent="0.2">
      <c r="AI1877" s="96"/>
      <c r="AJ1877" s="98"/>
      <c r="AK1877" s="115"/>
      <c r="AL1877" s="98"/>
    </row>
    <row r="1878" spans="35:38" s="75" customFormat="1" x14ac:dyDescent="0.2">
      <c r="AI1878" s="96"/>
      <c r="AJ1878" s="98"/>
      <c r="AK1878" s="115"/>
      <c r="AL1878" s="98"/>
    </row>
    <row r="1879" spans="35:38" s="75" customFormat="1" x14ac:dyDescent="0.2">
      <c r="AI1879" s="96"/>
      <c r="AJ1879" s="98"/>
      <c r="AK1879" s="115"/>
      <c r="AL1879" s="98"/>
    </row>
    <row r="1880" spans="35:38" s="75" customFormat="1" x14ac:dyDescent="0.2">
      <c r="AI1880" s="96"/>
      <c r="AJ1880" s="98"/>
      <c r="AK1880" s="115"/>
      <c r="AL1880" s="98"/>
    </row>
    <row r="1881" spans="35:38" s="75" customFormat="1" x14ac:dyDescent="0.2">
      <c r="AI1881" s="96"/>
      <c r="AJ1881" s="98"/>
      <c r="AK1881" s="115"/>
      <c r="AL1881" s="98"/>
    </row>
    <row r="1882" spans="35:38" s="75" customFormat="1" x14ac:dyDescent="0.2">
      <c r="AI1882" s="96"/>
      <c r="AJ1882" s="98"/>
      <c r="AK1882" s="115"/>
      <c r="AL1882" s="98"/>
    </row>
    <row r="1883" spans="35:38" s="75" customFormat="1" x14ac:dyDescent="0.2">
      <c r="AI1883" s="96"/>
      <c r="AJ1883" s="98"/>
      <c r="AK1883" s="115"/>
      <c r="AL1883" s="98"/>
    </row>
    <row r="1884" spans="35:38" s="75" customFormat="1" x14ac:dyDescent="0.2">
      <c r="AI1884" s="96"/>
      <c r="AJ1884" s="98"/>
      <c r="AK1884" s="115"/>
      <c r="AL1884" s="98"/>
    </row>
    <row r="1885" spans="35:38" s="75" customFormat="1" x14ac:dyDescent="0.2">
      <c r="AI1885" s="96"/>
      <c r="AJ1885" s="98"/>
      <c r="AK1885" s="115"/>
      <c r="AL1885" s="98"/>
    </row>
    <row r="1886" spans="35:38" s="75" customFormat="1" x14ac:dyDescent="0.2">
      <c r="AI1886" s="96"/>
      <c r="AJ1886" s="98"/>
      <c r="AK1886" s="115"/>
      <c r="AL1886" s="98"/>
    </row>
    <row r="1887" spans="35:38" s="75" customFormat="1" x14ac:dyDescent="0.2">
      <c r="AI1887" s="96"/>
      <c r="AJ1887" s="98"/>
      <c r="AK1887" s="115"/>
      <c r="AL1887" s="98"/>
    </row>
    <row r="1888" spans="35:38" s="75" customFormat="1" x14ac:dyDescent="0.2">
      <c r="AI1888" s="96"/>
      <c r="AJ1888" s="98"/>
      <c r="AK1888" s="115"/>
      <c r="AL1888" s="98"/>
    </row>
    <row r="1889" spans="35:38" s="75" customFormat="1" x14ac:dyDescent="0.2">
      <c r="AI1889" s="96"/>
      <c r="AJ1889" s="98"/>
      <c r="AK1889" s="115"/>
      <c r="AL1889" s="98"/>
    </row>
    <row r="1890" spans="35:38" s="75" customFormat="1" x14ac:dyDescent="0.2">
      <c r="AI1890" s="96"/>
      <c r="AJ1890" s="98"/>
      <c r="AK1890" s="115"/>
      <c r="AL1890" s="98"/>
    </row>
    <row r="1891" spans="35:38" s="75" customFormat="1" x14ac:dyDescent="0.2">
      <c r="AI1891" s="96"/>
      <c r="AJ1891" s="98"/>
      <c r="AK1891" s="115"/>
      <c r="AL1891" s="98"/>
    </row>
    <row r="1892" spans="35:38" s="75" customFormat="1" x14ac:dyDescent="0.2">
      <c r="AI1892" s="96"/>
      <c r="AJ1892" s="98"/>
      <c r="AK1892" s="115"/>
      <c r="AL1892" s="98"/>
    </row>
    <row r="1893" spans="35:38" s="75" customFormat="1" x14ac:dyDescent="0.2">
      <c r="AI1893" s="96"/>
      <c r="AJ1893" s="98"/>
      <c r="AK1893" s="115"/>
      <c r="AL1893" s="98"/>
    </row>
    <row r="1894" spans="35:38" s="75" customFormat="1" x14ac:dyDescent="0.2">
      <c r="AI1894" s="96"/>
      <c r="AJ1894" s="98"/>
      <c r="AK1894" s="115"/>
      <c r="AL1894" s="98"/>
    </row>
    <row r="1895" spans="35:38" s="75" customFormat="1" x14ac:dyDescent="0.2">
      <c r="AI1895" s="96"/>
      <c r="AJ1895" s="98"/>
      <c r="AK1895" s="115"/>
      <c r="AL1895" s="98"/>
    </row>
    <row r="1896" spans="35:38" s="75" customFormat="1" x14ac:dyDescent="0.2">
      <c r="AI1896" s="96"/>
      <c r="AJ1896" s="98"/>
      <c r="AK1896" s="115"/>
      <c r="AL1896" s="98"/>
    </row>
    <row r="1897" spans="35:38" s="75" customFormat="1" x14ac:dyDescent="0.2">
      <c r="AI1897" s="96"/>
      <c r="AJ1897" s="98"/>
      <c r="AK1897" s="115"/>
      <c r="AL1897" s="98"/>
    </row>
    <row r="1898" spans="35:38" s="75" customFormat="1" x14ac:dyDescent="0.2">
      <c r="AI1898" s="96"/>
      <c r="AJ1898" s="98"/>
      <c r="AK1898" s="115"/>
      <c r="AL1898" s="98"/>
    </row>
    <row r="1899" spans="35:38" s="75" customFormat="1" x14ac:dyDescent="0.2">
      <c r="AI1899" s="96"/>
      <c r="AJ1899" s="98"/>
      <c r="AK1899" s="115"/>
      <c r="AL1899" s="98"/>
    </row>
    <row r="1900" spans="35:38" s="75" customFormat="1" x14ac:dyDescent="0.2">
      <c r="AI1900" s="96"/>
      <c r="AJ1900" s="98"/>
      <c r="AK1900" s="115"/>
      <c r="AL1900" s="98"/>
    </row>
    <row r="1901" spans="35:38" s="75" customFormat="1" x14ac:dyDescent="0.2">
      <c r="AI1901" s="96"/>
      <c r="AJ1901" s="98"/>
      <c r="AK1901" s="115"/>
      <c r="AL1901" s="98"/>
    </row>
    <row r="1902" spans="35:38" s="75" customFormat="1" x14ac:dyDescent="0.2">
      <c r="AI1902" s="96"/>
      <c r="AJ1902" s="98"/>
      <c r="AK1902" s="115"/>
      <c r="AL1902" s="98"/>
    </row>
    <row r="1903" spans="35:38" s="75" customFormat="1" x14ac:dyDescent="0.2">
      <c r="AI1903" s="96"/>
      <c r="AJ1903" s="98"/>
      <c r="AK1903" s="115"/>
      <c r="AL1903" s="98"/>
    </row>
    <row r="1904" spans="35:38" s="75" customFormat="1" x14ac:dyDescent="0.2">
      <c r="AI1904" s="96"/>
      <c r="AJ1904" s="98"/>
      <c r="AK1904" s="115"/>
      <c r="AL1904" s="98"/>
    </row>
    <row r="1905" spans="35:38" s="75" customFormat="1" x14ac:dyDescent="0.2">
      <c r="AI1905" s="96"/>
      <c r="AJ1905" s="98"/>
      <c r="AK1905" s="115"/>
      <c r="AL1905" s="98"/>
    </row>
    <row r="1906" spans="35:38" s="75" customFormat="1" x14ac:dyDescent="0.2">
      <c r="AI1906" s="96"/>
      <c r="AJ1906" s="98"/>
      <c r="AK1906" s="115"/>
      <c r="AL1906" s="98"/>
    </row>
    <row r="1907" spans="35:38" s="75" customFormat="1" x14ac:dyDescent="0.2">
      <c r="AI1907" s="96"/>
      <c r="AJ1907" s="98"/>
      <c r="AK1907" s="115"/>
      <c r="AL1907" s="98"/>
    </row>
    <row r="1908" spans="35:38" s="75" customFormat="1" x14ac:dyDescent="0.2">
      <c r="AI1908" s="96"/>
      <c r="AJ1908" s="98"/>
      <c r="AK1908" s="115"/>
      <c r="AL1908" s="98"/>
    </row>
    <row r="1909" spans="35:38" s="75" customFormat="1" x14ac:dyDescent="0.2">
      <c r="AI1909" s="96"/>
      <c r="AJ1909" s="98"/>
      <c r="AK1909" s="115"/>
      <c r="AL1909" s="98"/>
    </row>
    <row r="1910" spans="35:38" s="75" customFormat="1" x14ac:dyDescent="0.2">
      <c r="AI1910" s="96"/>
      <c r="AJ1910" s="98"/>
      <c r="AK1910" s="115"/>
      <c r="AL1910" s="98"/>
    </row>
    <row r="1911" spans="35:38" s="75" customFormat="1" x14ac:dyDescent="0.2">
      <c r="AI1911" s="96"/>
      <c r="AJ1911" s="98"/>
      <c r="AK1911" s="115"/>
      <c r="AL1911" s="98"/>
    </row>
    <row r="1912" spans="35:38" s="75" customFormat="1" x14ac:dyDescent="0.2">
      <c r="AI1912" s="96"/>
      <c r="AJ1912" s="98"/>
      <c r="AK1912" s="115"/>
      <c r="AL1912" s="98"/>
    </row>
    <row r="1913" spans="35:38" s="75" customFormat="1" x14ac:dyDescent="0.2">
      <c r="AI1913" s="96"/>
      <c r="AJ1913" s="98"/>
      <c r="AK1913" s="115"/>
      <c r="AL1913" s="98"/>
    </row>
    <row r="1914" spans="35:38" s="75" customFormat="1" x14ac:dyDescent="0.2">
      <c r="AI1914" s="96"/>
      <c r="AJ1914" s="98"/>
      <c r="AK1914" s="115"/>
      <c r="AL1914" s="98"/>
    </row>
    <row r="1915" spans="35:38" s="75" customFormat="1" x14ac:dyDescent="0.2">
      <c r="AI1915" s="96"/>
      <c r="AJ1915" s="98"/>
      <c r="AK1915" s="115"/>
      <c r="AL1915" s="98"/>
    </row>
    <row r="1916" spans="35:38" s="75" customFormat="1" x14ac:dyDescent="0.2">
      <c r="AI1916" s="96"/>
      <c r="AJ1916" s="98"/>
      <c r="AK1916" s="115"/>
      <c r="AL1916" s="98"/>
    </row>
    <row r="1917" spans="35:38" s="75" customFormat="1" x14ac:dyDescent="0.2">
      <c r="AI1917" s="96"/>
      <c r="AJ1917" s="98"/>
      <c r="AK1917" s="115"/>
      <c r="AL1917" s="98"/>
    </row>
    <row r="1918" spans="35:38" s="75" customFormat="1" x14ac:dyDescent="0.2">
      <c r="AI1918" s="96"/>
      <c r="AJ1918" s="98"/>
      <c r="AK1918" s="115"/>
      <c r="AL1918" s="98"/>
    </row>
    <row r="1919" spans="35:38" s="75" customFormat="1" x14ac:dyDescent="0.2">
      <c r="AI1919" s="96"/>
      <c r="AJ1919" s="98"/>
      <c r="AK1919" s="115"/>
      <c r="AL1919" s="98"/>
    </row>
    <row r="1920" spans="35:38" s="75" customFormat="1" x14ac:dyDescent="0.2">
      <c r="AI1920" s="96"/>
      <c r="AJ1920" s="98"/>
      <c r="AK1920" s="115"/>
      <c r="AL1920" s="98"/>
    </row>
    <row r="1921" spans="35:38" s="75" customFormat="1" x14ac:dyDescent="0.2">
      <c r="AI1921" s="96"/>
      <c r="AJ1921" s="98"/>
      <c r="AK1921" s="115"/>
      <c r="AL1921" s="98"/>
    </row>
    <row r="1922" spans="35:38" s="75" customFormat="1" x14ac:dyDescent="0.2">
      <c r="AI1922" s="96"/>
      <c r="AJ1922" s="98"/>
      <c r="AK1922" s="115"/>
      <c r="AL1922" s="98"/>
    </row>
    <row r="1923" spans="35:38" s="75" customFormat="1" x14ac:dyDescent="0.2">
      <c r="AI1923" s="96"/>
      <c r="AJ1923" s="98"/>
      <c r="AK1923" s="115"/>
      <c r="AL1923" s="98"/>
    </row>
    <row r="1924" spans="35:38" s="75" customFormat="1" x14ac:dyDescent="0.2">
      <c r="AI1924" s="96"/>
      <c r="AJ1924" s="98"/>
      <c r="AK1924" s="115"/>
      <c r="AL1924" s="98"/>
    </row>
    <row r="1925" spans="35:38" s="75" customFormat="1" x14ac:dyDescent="0.2">
      <c r="AI1925" s="96"/>
      <c r="AJ1925" s="98"/>
      <c r="AK1925" s="115"/>
      <c r="AL1925" s="98"/>
    </row>
    <row r="1926" spans="35:38" s="75" customFormat="1" x14ac:dyDescent="0.2">
      <c r="AI1926" s="96"/>
      <c r="AJ1926" s="98"/>
      <c r="AK1926" s="115"/>
      <c r="AL1926" s="98"/>
    </row>
    <row r="1927" spans="35:38" s="75" customFormat="1" x14ac:dyDescent="0.2">
      <c r="AI1927" s="96"/>
      <c r="AJ1927" s="98"/>
      <c r="AK1927" s="115"/>
      <c r="AL1927" s="98"/>
    </row>
    <row r="1928" spans="35:38" s="75" customFormat="1" x14ac:dyDescent="0.2">
      <c r="AI1928" s="96"/>
      <c r="AJ1928" s="98"/>
      <c r="AK1928" s="115"/>
      <c r="AL1928" s="98"/>
    </row>
    <row r="1929" spans="35:38" s="75" customFormat="1" x14ac:dyDescent="0.2">
      <c r="AI1929" s="96"/>
      <c r="AJ1929" s="98"/>
      <c r="AK1929" s="115"/>
      <c r="AL1929" s="98"/>
    </row>
    <row r="1930" spans="35:38" s="75" customFormat="1" x14ac:dyDescent="0.2">
      <c r="AI1930" s="96"/>
      <c r="AJ1930" s="98"/>
      <c r="AK1930" s="115"/>
      <c r="AL1930" s="98"/>
    </row>
    <row r="1931" spans="35:38" s="75" customFormat="1" x14ac:dyDescent="0.2">
      <c r="AI1931" s="96"/>
      <c r="AJ1931" s="98"/>
      <c r="AK1931" s="115"/>
      <c r="AL1931" s="98"/>
    </row>
    <row r="1932" spans="35:38" s="75" customFormat="1" x14ac:dyDescent="0.2">
      <c r="AI1932" s="96"/>
      <c r="AJ1932" s="98"/>
      <c r="AK1932" s="115"/>
      <c r="AL1932" s="98"/>
    </row>
    <row r="1933" spans="35:38" s="75" customFormat="1" x14ac:dyDescent="0.2">
      <c r="AI1933" s="96"/>
      <c r="AJ1933" s="98"/>
      <c r="AK1933" s="115"/>
      <c r="AL1933" s="98"/>
    </row>
    <row r="1934" spans="35:38" s="75" customFormat="1" x14ac:dyDescent="0.2">
      <c r="AI1934" s="96"/>
      <c r="AJ1934" s="98"/>
      <c r="AK1934" s="115"/>
      <c r="AL1934" s="98"/>
    </row>
    <row r="1935" spans="35:38" s="75" customFormat="1" x14ac:dyDescent="0.2">
      <c r="AI1935" s="96"/>
      <c r="AJ1935" s="98"/>
      <c r="AK1935" s="115"/>
      <c r="AL1935" s="98"/>
    </row>
    <row r="1936" spans="35:38" s="75" customFormat="1" x14ac:dyDescent="0.2">
      <c r="AI1936" s="96"/>
      <c r="AJ1936" s="98"/>
      <c r="AK1936" s="115"/>
      <c r="AL1936" s="98"/>
    </row>
    <row r="1937" spans="35:38" s="75" customFormat="1" x14ac:dyDescent="0.2">
      <c r="AI1937" s="96"/>
      <c r="AJ1937" s="98"/>
      <c r="AK1937" s="115"/>
      <c r="AL1937" s="98"/>
    </row>
    <row r="1938" spans="35:38" s="75" customFormat="1" x14ac:dyDescent="0.2">
      <c r="AI1938" s="96"/>
      <c r="AJ1938" s="98"/>
      <c r="AK1938" s="115"/>
      <c r="AL1938" s="98"/>
    </row>
    <row r="1939" spans="35:38" s="75" customFormat="1" x14ac:dyDescent="0.2">
      <c r="AI1939" s="96"/>
      <c r="AJ1939" s="98"/>
      <c r="AK1939" s="115"/>
      <c r="AL1939" s="98"/>
    </row>
    <row r="1940" spans="35:38" s="75" customFormat="1" x14ac:dyDescent="0.2">
      <c r="AI1940" s="96"/>
      <c r="AJ1940" s="98"/>
      <c r="AK1940" s="115"/>
      <c r="AL1940" s="98"/>
    </row>
    <row r="1941" spans="35:38" s="75" customFormat="1" x14ac:dyDescent="0.2">
      <c r="AI1941" s="96"/>
      <c r="AJ1941" s="98"/>
      <c r="AK1941" s="115"/>
      <c r="AL1941" s="98"/>
    </row>
    <row r="1942" spans="35:38" s="75" customFormat="1" x14ac:dyDescent="0.2">
      <c r="AI1942" s="96"/>
      <c r="AJ1942" s="98"/>
      <c r="AK1942" s="115"/>
      <c r="AL1942" s="98"/>
    </row>
    <row r="1943" spans="35:38" s="75" customFormat="1" x14ac:dyDescent="0.2">
      <c r="AI1943" s="96"/>
      <c r="AJ1943" s="98"/>
      <c r="AK1943" s="115"/>
      <c r="AL1943" s="98"/>
    </row>
    <row r="1944" spans="35:38" s="75" customFormat="1" x14ac:dyDescent="0.2">
      <c r="AI1944" s="96"/>
      <c r="AJ1944" s="98"/>
      <c r="AK1944" s="115"/>
      <c r="AL1944" s="98"/>
    </row>
    <row r="1945" spans="35:38" s="75" customFormat="1" x14ac:dyDescent="0.2">
      <c r="AI1945" s="96"/>
      <c r="AJ1945" s="98"/>
      <c r="AK1945" s="115"/>
      <c r="AL1945" s="98"/>
    </row>
    <row r="1946" spans="35:38" s="75" customFormat="1" x14ac:dyDescent="0.2">
      <c r="AI1946" s="96"/>
      <c r="AJ1946" s="98"/>
      <c r="AK1946" s="115"/>
      <c r="AL1946" s="98"/>
    </row>
    <row r="1947" spans="35:38" s="75" customFormat="1" x14ac:dyDescent="0.2">
      <c r="AI1947" s="96"/>
      <c r="AJ1947" s="98"/>
      <c r="AK1947" s="115"/>
      <c r="AL1947" s="98"/>
    </row>
    <row r="1948" spans="35:38" s="75" customFormat="1" x14ac:dyDescent="0.2">
      <c r="AI1948" s="96"/>
      <c r="AJ1948" s="98"/>
      <c r="AK1948" s="115"/>
      <c r="AL1948" s="98"/>
    </row>
    <row r="1949" spans="35:38" s="75" customFormat="1" x14ac:dyDescent="0.2">
      <c r="AI1949" s="96"/>
      <c r="AJ1949" s="98"/>
      <c r="AK1949" s="115"/>
      <c r="AL1949" s="98"/>
    </row>
    <row r="1950" spans="35:38" s="75" customFormat="1" x14ac:dyDescent="0.2">
      <c r="AI1950" s="96"/>
      <c r="AJ1950" s="98"/>
      <c r="AK1950" s="115"/>
      <c r="AL1950" s="98"/>
    </row>
    <row r="1951" spans="35:38" s="75" customFormat="1" x14ac:dyDescent="0.2">
      <c r="AI1951" s="96"/>
      <c r="AJ1951" s="98"/>
      <c r="AK1951" s="115"/>
      <c r="AL1951" s="98"/>
    </row>
    <row r="1952" spans="35:38" s="75" customFormat="1" x14ac:dyDescent="0.2">
      <c r="AI1952" s="96"/>
      <c r="AJ1952" s="98"/>
      <c r="AK1952" s="115"/>
      <c r="AL1952" s="98"/>
    </row>
    <row r="1953" spans="35:38" s="75" customFormat="1" x14ac:dyDescent="0.2">
      <c r="AI1953" s="96"/>
      <c r="AJ1953" s="98"/>
      <c r="AK1953" s="115"/>
      <c r="AL1953" s="98"/>
    </row>
    <row r="1954" spans="35:38" s="75" customFormat="1" x14ac:dyDescent="0.2">
      <c r="AI1954" s="96"/>
      <c r="AJ1954" s="98"/>
      <c r="AK1954" s="115"/>
      <c r="AL1954" s="98"/>
    </row>
    <row r="1955" spans="35:38" s="75" customFormat="1" x14ac:dyDescent="0.2">
      <c r="AI1955" s="96"/>
      <c r="AJ1955" s="98"/>
      <c r="AK1955" s="115"/>
      <c r="AL1955" s="98"/>
    </row>
    <row r="1956" spans="35:38" s="75" customFormat="1" x14ac:dyDescent="0.2">
      <c r="AI1956" s="96"/>
      <c r="AJ1956" s="98"/>
      <c r="AK1956" s="115"/>
      <c r="AL1956" s="98"/>
    </row>
    <row r="1957" spans="35:38" s="75" customFormat="1" x14ac:dyDescent="0.2">
      <c r="AI1957" s="96"/>
      <c r="AJ1957" s="98"/>
      <c r="AK1957" s="115"/>
      <c r="AL1957" s="98"/>
    </row>
    <row r="1958" spans="35:38" s="75" customFormat="1" x14ac:dyDescent="0.2">
      <c r="AI1958" s="96"/>
      <c r="AJ1958" s="98"/>
      <c r="AK1958" s="115"/>
      <c r="AL1958" s="98"/>
    </row>
    <row r="1959" spans="35:38" s="75" customFormat="1" x14ac:dyDescent="0.2">
      <c r="AI1959" s="96"/>
      <c r="AJ1959" s="98"/>
      <c r="AK1959" s="115"/>
      <c r="AL1959" s="98"/>
    </row>
    <row r="1960" spans="35:38" s="75" customFormat="1" x14ac:dyDescent="0.2">
      <c r="AI1960" s="96"/>
      <c r="AJ1960" s="98"/>
      <c r="AK1960" s="115"/>
      <c r="AL1960" s="98"/>
    </row>
    <row r="1961" spans="35:38" s="75" customFormat="1" x14ac:dyDescent="0.2">
      <c r="AI1961" s="96"/>
      <c r="AJ1961" s="98"/>
      <c r="AK1961" s="115"/>
      <c r="AL1961" s="98"/>
    </row>
    <row r="1962" spans="35:38" s="75" customFormat="1" x14ac:dyDescent="0.2">
      <c r="AI1962" s="96"/>
      <c r="AJ1962" s="98"/>
      <c r="AK1962" s="115"/>
      <c r="AL1962" s="98"/>
    </row>
    <row r="1963" spans="35:38" s="75" customFormat="1" x14ac:dyDescent="0.2">
      <c r="AI1963" s="96"/>
      <c r="AJ1963" s="98"/>
      <c r="AK1963" s="115"/>
      <c r="AL1963" s="98"/>
    </row>
    <row r="1964" spans="35:38" s="75" customFormat="1" x14ac:dyDescent="0.2">
      <c r="AI1964" s="96"/>
      <c r="AJ1964" s="98"/>
      <c r="AK1964" s="115"/>
      <c r="AL1964" s="98"/>
    </row>
    <row r="1965" spans="35:38" s="75" customFormat="1" x14ac:dyDescent="0.2">
      <c r="AI1965" s="96"/>
      <c r="AJ1965" s="98"/>
      <c r="AK1965" s="115"/>
      <c r="AL1965" s="98"/>
    </row>
    <row r="1966" spans="35:38" s="75" customFormat="1" x14ac:dyDescent="0.2">
      <c r="AI1966" s="96"/>
      <c r="AJ1966" s="98"/>
      <c r="AK1966" s="115"/>
      <c r="AL1966" s="98"/>
    </row>
    <row r="1967" spans="35:38" s="75" customFormat="1" x14ac:dyDescent="0.2">
      <c r="AI1967" s="96"/>
      <c r="AJ1967" s="98"/>
      <c r="AK1967" s="115"/>
      <c r="AL1967" s="98"/>
    </row>
    <row r="1968" spans="35:38" s="75" customFormat="1" x14ac:dyDescent="0.2">
      <c r="AI1968" s="96"/>
      <c r="AJ1968" s="98"/>
      <c r="AK1968" s="115"/>
      <c r="AL1968" s="98"/>
    </row>
    <row r="1969" spans="35:38" s="75" customFormat="1" x14ac:dyDescent="0.2">
      <c r="AI1969" s="96"/>
      <c r="AJ1969" s="98"/>
      <c r="AK1969" s="115"/>
      <c r="AL1969" s="98"/>
    </row>
    <row r="1970" spans="35:38" s="75" customFormat="1" x14ac:dyDescent="0.2">
      <c r="AI1970" s="96"/>
      <c r="AJ1970" s="98"/>
      <c r="AK1970" s="115"/>
      <c r="AL1970" s="98"/>
    </row>
    <row r="1971" spans="35:38" s="75" customFormat="1" x14ac:dyDescent="0.2">
      <c r="AI1971" s="96"/>
      <c r="AJ1971" s="98"/>
      <c r="AK1971" s="115"/>
      <c r="AL1971" s="98"/>
    </row>
    <row r="1972" spans="35:38" s="75" customFormat="1" x14ac:dyDescent="0.2">
      <c r="AI1972" s="96"/>
      <c r="AJ1972" s="98"/>
      <c r="AK1972" s="115"/>
      <c r="AL1972" s="98"/>
    </row>
    <row r="1973" spans="35:38" s="75" customFormat="1" x14ac:dyDescent="0.2">
      <c r="AI1973" s="96"/>
      <c r="AJ1973" s="98"/>
      <c r="AK1973" s="115"/>
      <c r="AL1973" s="98"/>
    </row>
    <row r="1974" spans="35:38" s="75" customFormat="1" x14ac:dyDescent="0.2">
      <c r="AI1974" s="96"/>
      <c r="AJ1974" s="98"/>
      <c r="AK1974" s="115"/>
      <c r="AL1974" s="98"/>
    </row>
    <row r="1975" spans="35:38" s="75" customFormat="1" x14ac:dyDescent="0.2">
      <c r="AI1975" s="96"/>
      <c r="AJ1975" s="98"/>
      <c r="AK1975" s="115"/>
      <c r="AL1975" s="98"/>
    </row>
    <row r="1976" spans="35:38" s="75" customFormat="1" x14ac:dyDescent="0.2">
      <c r="AI1976" s="96"/>
      <c r="AJ1976" s="98"/>
      <c r="AK1976" s="115"/>
      <c r="AL1976" s="98"/>
    </row>
    <row r="1977" spans="35:38" s="75" customFormat="1" x14ac:dyDescent="0.2">
      <c r="AI1977" s="96"/>
      <c r="AJ1977" s="98"/>
      <c r="AK1977" s="115"/>
      <c r="AL1977" s="98"/>
    </row>
    <row r="1978" spans="35:38" s="75" customFormat="1" x14ac:dyDescent="0.2">
      <c r="AI1978" s="96"/>
      <c r="AJ1978" s="98"/>
      <c r="AK1978" s="115"/>
      <c r="AL1978" s="98"/>
    </row>
    <row r="1979" spans="35:38" s="75" customFormat="1" x14ac:dyDescent="0.2">
      <c r="AI1979" s="96"/>
      <c r="AJ1979" s="98"/>
      <c r="AK1979" s="115"/>
      <c r="AL1979" s="98"/>
    </row>
    <row r="1980" spans="35:38" s="75" customFormat="1" x14ac:dyDescent="0.2">
      <c r="AI1980" s="96"/>
      <c r="AJ1980" s="98"/>
      <c r="AK1980" s="115"/>
      <c r="AL1980" s="98"/>
    </row>
    <row r="1981" spans="35:38" s="75" customFormat="1" x14ac:dyDescent="0.2">
      <c r="AI1981" s="96"/>
      <c r="AJ1981" s="98"/>
      <c r="AK1981" s="115"/>
      <c r="AL1981" s="98"/>
    </row>
    <row r="1982" spans="35:38" s="75" customFormat="1" x14ac:dyDescent="0.2">
      <c r="AI1982" s="96"/>
      <c r="AJ1982" s="98"/>
      <c r="AK1982" s="115"/>
      <c r="AL1982" s="98"/>
    </row>
    <row r="1983" spans="35:38" s="75" customFormat="1" x14ac:dyDescent="0.2">
      <c r="AI1983" s="96"/>
      <c r="AJ1983" s="98"/>
      <c r="AK1983" s="115"/>
      <c r="AL1983" s="98"/>
    </row>
    <row r="1984" spans="35:38" s="75" customFormat="1" x14ac:dyDescent="0.2">
      <c r="AI1984" s="96"/>
      <c r="AJ1984" s="98"/>
      <c r="AK1984" s="115"/>
      <c r="AL1984" s="98"/>
    </row>
    <row r="1985" spans="35:38" s="75" customFormat="1" x14ac:dyDescent="0.2">
      <c r="AI1985" s="96"/>
      <c r="AJ1985" s="98"/>
      <c r="AK1985" s="115"/>
      <c r="AL1985" s="98"/>
    </row>
    <row r="1986" spans="35:38" s="75" customFormat="1" x14ac:dyDescent="0.2">
      <c r="AI1986" s="96"/>
      <c r="AJ1986" s="98"/>
      <c r="AK1986" s="115"/>
      <c r="AL1986" s="98"/>
    </row>
    <row r="1987" spans="35:38" s="75" customFormat="1" x14ac:dyDescent="0.2">
      <c r="AI1987" s="96"/>
      <c r="AJ1987" s="98"/>
      <c r="AK1987" s="115"/>
      <c r="AL1987" s="98"/>
    </row>
    <row r="1988" spans="35:38" s="75" customFormat="1" x14ac:dyDescent="0.2">
      <c r="AI1988" s="96"/>
      <c r="AJ1988" s="98"/>
      <c r="AK1988" s="115"/>
      <c r="AL1988" s="98"/>
    </row>
    <row r="1989" spans="35:38" s="75" customFormat="1" x14ac:dyDescent="0.2">
      <c r="AI1989" s="96"/>
      <c r="AJ1989" s="98"/>
      <c r="AK1989" s="115"/>
      <c r="AL1989" s="98"/>
    </row>
    <row r="1990" spans="35:38" s="75" customFormat="1" x14ac:dyDescent="0.2">
      <c r="AI1990" s="96"/>
      <c r="AJ1990" s="98"/>
      <c r="AK1990" s="115"/>
      <c r="AL1990" s="98"/>
    </row>
    <row r="1991" spans="35:38" s="75" customFormat="1" x14ac:dyDescent="0.2">
      <c r="AI1991" s="96"/>
      <c r="AJ1991" s="98"/>
      <c r="AK1991" s="115"/>
      <c r="AL1991" s="98"/>
    </row>
    <row r="1992" spans="35:38" s="75" customFormat="1" x14ac:dyDescent="0.2">
      <c r="AI1992" s="96"/>
      <c r="AJ1992" s="98"/>
      <c r="AK1992" s="115"/>
      <c r="AL1992" s="98"/>
    </row>
    <row r="1993" spans="35:38" s="75" customFormat="1" x14ac:dyDescent="0.2">
      <c r="AI1993" s="96"/>
      <c r="AJ1993" s="98"/>
      <c r="AK1993" s="115"/>
      <c r="AL1993" s="98"/>
    </row>
    <row r="1994" spans="35:38" s="75" customFormat="1" x14ac:dyDescent="0.2">
      <c r="AI1994" s="96"/>
      <c r="AJ1994" s="98"/>
      <c r="AK1994" s="115"/>
      <c r="AL1994" s="98"/>
    </row>
    <row r="1995" spans="35:38" s="75" customFormat="1" x14ac:dyDescent="0.2">
      <c r="AI1995" s="96"/>
      <c r="AJ1995" s="98"/>
      <c r="AK1995" s="115"/>
      <c r="AL1995" s="98"/>
    </row>
    <row r="1996" spans="35:38" s="75" customFormat="1" x14ac:dyDescent="0.2">
      <c r="AI1996" s="96"/>
      <c r="AJ1996" s="98"/>
      <c r="AK1996" s="115"/>
      <c r="AL1996" s="98"/>
    </row>
    <row r="1997" spans="35:38" s="75" customFormat="1" x14ac:dyDescent="0.2">
      <c r="AI1997" s="96"/>
      <c r="AJ1997" s="98"/>
      <c r="AK1997" s="115"/>
      <c r="AL1997" s="98"/>
    </row>
    <row r="1998" spans="35:38" s="75" customFormat="1" x14ac:dyDescent="0.2">
      <c r="AI1998" s="96"/>
      <c r="AJ1998" s="98"/>
      <c r="AK1998" s="115"/>
      <c r="AL1998" s="98"/>
    </row>
    <row r="1999" spans="35:38" s="75" customFormat="1" x14ac:dyDescent="0.2">
      <c r="AI1999" s="96"/>
      <c r="AJ1999" s="98"/>
      <c r="AK1999" s="115"/>
      <c r="AL1999" s="98"/>
    </row>
    <row r="2000" spans="35:38" s="75" customFormat="1" x14ac:dyDescent="0.2">
      <c r="AI2000" s="96"/>
      <c r="AJ2000" s="98"/>
      <c r="AK2000" s="115"/>
      <c r="AL2000" s="98"/>
    </row>
    <row r="2001" spans="35:38" s="75" customFormat="1" x14ac:dyDescent="0.2">
      <c r="AI2001" s="96"/>
      <c r="AJ2001" s="98"/>
      <c r="AK2001" s="115"/>
      <c r="AL2001" s="98"/>
    </row>
    <row r="2002" spans="35:38" s="75" customFormat="1" x14ac:dyDescent="0.2">
      <c r="AI2002" s="96"/>
      <c r="AJ2002" s="98"/>
      <c r="AK2002" s="115"/>
      <c r="AL2002" s="98"/>
    </row>
    <row r="2003" spans="35:38" s="75" customFormat="1" x14ac:dyDescent="0.2">
      <c r="AI2003" s="96"/>
      <c r="AJ2003" s="98"/>
      <c r="AK2003" s="115"/>
      <c r="AL2003" s="98"/>
    </row>
    <row r="2004" spans="35:38" s="75" customFormat="1" x14ac:dyDescent="0.2">
      <c r="AI2004" s="96"/>
      <c r="AJ2004" s="98"/>
      <c r="AK2004" s="115"/>
      <c r="AL2004" s="98"/>
    </row>
    <row r="2005" spans="35:38" s="75" customFormat="1" x14ac:dyDescent="0.2">
      <c r="AI2005" s="96"/>
      <c r="AJ2005" s="98"/>
      <c r="AK2005" s="115"/>
      <c r="AL2005" s="98"/>
    </row>
    <row r="2006" spans="35:38" s="75" customFormat="1" x14ac:dyDescent="0.2">
      <c r="AI2006" s="96"/>
      <c r="AJ2006" s="98"/>
      <c r="AK2006" s="115"/>
      <c r="AL2006" s="98"/>
    </row>
    <row r="2007" spans="35:38" s="75" customFormat="1" x14ac:dyDescent="0.2">
      <c r="AI2007" s="96"/>
      <c r="AJ2007" s="98"/>
      <c r="AK2007" s="115"/>
      <c r="AL2007" s="98"/>
    </row>
    <row r="2008" spans="35:38" s="75" customFormat="1" x14ac:dyDescent="0.2">
      <c r="AI2008" s="96"/>
      <c r="AJ2008" s="98"/>
      <c r="AK2008" s="115"/>
      <c r="AL2008" s="98"/>
    </row>
    <row r="2009" spans="35:38" s="75" customFormat="1" x14ac:dyDescent="0.2">
      <c r="AI2009" s="96"/>
      <c r="AJ2009" s="98"/>
      <c r="AK2009" s="115"/>
      <c r="AL2009" s="98"/>
    </row>
    <row r="2010" spans="35:38" s="75" customFormat="1" x14ac:dyDescent="0.2">
      <c r="AI2010" s="96"/>
      <c r="AJ2010" s="98"/>
      <c r="AK2010" s="115"/>
      <c r="AL2010" s="98"/>
    </row>
    <row r="2011" spans="35:38" s="75" customFormat="1" x14ac:dyDescent="0.2">
      <c r="AI2011" s="96"/>
      <c r="AJ2011" s="98"/>
      <c r="AK2011" s="115"/>
      <c r="AL2011" s="98"/>
    </row>
    <row r="2012" spans="35:38" s="75" customFormat="1" x14ac:dyDescent="0.2">
      <c r="AI2012" s="96"/>
      <c r="AJ2012" s="98"/>
      <c r="AK2012" s="115"/>
      <c r="AL2012" s="98"/>
    </row>
    <row r="2013" spans="35:38" s="75" customFormat="1" x14ac:dyDescent="0.2">
      <c r="AI2013" s="96"/>
      <c r="AJ2013" s="98"/>
      <c r="AK2013" s="115"/>
      <c r="AL2013" s="98"/>
    </row>
    <row r="2014" spans="35:38" s="75" customFormat="1" x14ac:dyDescent="0.2">
      <c r="AI2014" s="96"/>
      <c r="AJ2014" s="98"/>
      <c r="AK2014" s="115"/>
      <c r="AL2014" s="98"/>
    </row>
    <row r="2015" spans="35:38" s="75" customFormat="1" x14ac:dyDescent="0.2">
      <c r="AI2015" s="96"/>
      <c r="AJ2015" s="98"/>
      <c r="AK2015" s="115"/>
      <c r="AL2015" s="98"/>
    </row>
    <row r="2016" spans="35:38" s="75" customFormat="1" x14ac:dyDescent="0.2">
      <c r="AI2016" s="96"/>
      <c r="AJ2016" s="98"/>
      <c r="AK2016" s="115"/>
      <c r="AL2016" s="98"/>
    </row>
    <row r="2017" spans="35:38" s="75" customFormat="1" x14ac:dyDescent="0.2">
      <c r="AI2017" s="96"/>
      <c r="AJ2017" s="98"/>
      <c r="AK2017" s="115"/>
      <c r="AL2017" s="98"/>
    </row>
    <row r="2018" spans="35:38" s="75" customFormat="1" x14ac:dyDescent="0.2">
      <c r="AI2018" s="96"/>
      <c r="AJ2018" s="98"/>
      <c r="AK2018" s="115"/>
      <c r="AL2018" s="98"/>
    </row>
    <row r="2019" spans="35:38" s="75" customFormat="1" x14ac:dyDescent="0.2">
      <c r="AI2019" s="96"/>
      <c r="AJ2019" s="98"/>
      <c r="AK2019" s="115"/>
      <c r="AL2019" s="98"/>
    </row>
    <row r="2020" spans="35:38" s="75" customFormat="1" x14ac:dyDescent="0.2">
      <c r="AI2020" s="96"/>
      <c r="AJ2020" s="98"/>
      <c r="AK2020" s="115"/>
      <c r="AL2020" s="98"/>
    </row>
    <row r="2021" spans="35:38" s="75" customFormat="1" x14ac:dyDescent="0.2">
      <c r="AI2021" s="96"/>
      <c r="AJ2021" s="98"/>
      <c r="AK2021" s="115"/>
      <c r="AL2021" s="98"/>
    </row>
    <row r="2022" spans="35:38" s="75" customFormat="1" x14ac:dyDescent="0.2">
      <c r="AI2022" s="96"/>
      <c r="AJ2022" s="98"/>
      <c r="AK2022" s="115"/>
      <c r="AL2022" s="98"/>
    </row>
    <row r="2023" spans="35:38" s="75" customFormat="1" x14ac:dyDescent="0.2">
      <c r="AI2023" s="96"/>
      <c r="AJ2023" s="98"/>
      <c r="AK2023" s="115"/>
      <c r="AL2023" s="98"/>
    </row>
    <row r="2024" spans="35:38" s="75" customFormat="1" x14ac:dyDescent="0.2">
      <c r="AI2024" s="96"/>
      <c r="AJ2024" s="98"/>
      <c r="AK2024" s="115"/>
      <c r="AL2024" s="98"/>
    </row>
    <row r="2025" spans="35:38" s="75" customFormat="1" x14ac:dyDescent="0.2">
      <c r="AI2025" s="96"/>
      <c r="AJ2025" s="98"/>
      <c r="AK2025" s="115"/>
      <c r="AL2025" s="98"/>
    </row>
    <row r="2026" spans="35:38" s="75" customFormat="1" x14ac:dyDescent="0.2">
      <c r="AI2026" s="96"/>
      <c r="AJ2026" s="98"/>
      <c r="AK2026" s="115"/>
      <c r="AL2026" s="98"/>
    </row>
    <row r="2027" spans="35:38" s="75" customFormat="1" x14ac:dyDescent="0.2">
      <c r="AI2027" s="96"/>
      <c r="AJ2027" s="98"/>
      <c r="AK2027" s="115"/>
      <c r="AL2027" s="98"/>
    </row>
    <row r="2028" spans="35:38" s="75" customFormat="1" x14ac:dyDescent="0.2">
      <c r="AI2028" s="96"/>
      <c r="AJ2028" s="98"/>
      <c r="AK2028" s="115"/>
      <c r="AL2028" s="98"/>
    </row>
    <row r="2029" spans="35:38" s="75" customFormat="1" x14ac:dyDescent="0.2">
      <c r="AI2029" s="96"/>
      <c r="AJ2029" s="98"/>
      <c r="AK2029" s="115"/>
      <c r="AL2029" s="98"/>
    </row>
    <row r="2030" spans="35:38" s="75" customFormat="1" x14ac:dyDescent="0.2">
      <c r="AI2030" s="96"/>
      <c r="AJ2030" s="98"/>
      <c r="AK2030" s="115"/>
      <c r="AL2030" s="98"/>
    </row>
    <row r="2031" spans="35:38" s="75" customFormat="1" x14ac:dyDescent="0.2">
      <c r="AI2031" s="96"/>
      <c r="AJ2031" s="98"/>
      <c r="AK2031" s="115"/>
      <c r="AL2031" s="98"/>
    </row>
    <row r="2032" spans="35:38" s="75" customFormat="1" x14ac:dyDescent="0.2">
      <c r="AI2032" s="96"/>
      <c r="AJ2032" s="98"/>
      <c r="AK2032" s="115"/>
      <c r="AL2032" s="98"/>
    </row>
    <row r="2033" spans="35:38" s="75" customFormat="1" x14ac:dyDescent="0.2">
      <c r="AI2033" s="96"/>
      <c r="AJ2033" s="98"/>
      <c r="AK2033" s="115"/>
      <c r="AL2033" s="98"/>
    </row>
    <row r="2034" spans="35:38" s="75" customFormat="1" x14ac:dyDescent="0.2">
      <c r="AI2034" s="96"/>
      <c r="AJ2034" s="98"/>
      <c r="AK2034" s="115"/>
      <c r="AL2034" s="98"/>
    </row>
    <row r="2035" spans="35:38" s="75" customFormat="1" x14ac:dyDescent="0.2">
      <c r="AI2035" s="96"/>
      <c r="AJ2035" s="98"/>
      <c r="AK2035" s="115"/>
      <c r="AL2035" s="98"/>
    </row>
    <row r="2036" spans="35:38" s="75" customFormat="1" x14ac:dyDescent="0.2">
      <c r="AI2036" s="96"/>
      <c r="AJ2036" s="98"/>
      <c r="AK2036" s="115"/>
      <c r="AL2036" s="98"/>
    </row>
    <row r="2037" spans="35:38" s="75" customFormat="1" x14ac:dyDescent="0.2">
      <c r="AI2037" s="96"/>
      <c r="AJ2037" s="98"/>
      <c r="AK2037" s="115"/>
      <c r="AL2037" s="98"/>
    </row>
    <row r="2038" spans="35:38" s="75" customFormat="1" x14ac:dyDescent="0.2">
      <c r="AI2038" s="96"/>
      <c r="AJ2038" s="98"/>
      <c r="AK2038" s="115"/>
      <c r="AL2038" s="98"/>
    </row>
    <row r="2039" spans="35:38" s="75" customFormat="1" x14ac:dyDescent="0.2">
      <c r="AI2039" s="96"/>
      <c r="AJ2039" s="98"/>
      <c r="AK2039" s="115"/>
      <c r="AL2039" s="98"/>
    </row>
    <row r="2040" spans="35:38" s="75" customFormat="1" x14ac:dyDescent="0.2">
      <c r="AI2040" s="96"/>
      <c r="AJ2040" s="98"/>
      <c r="AK2040" s="115"/>
      <c r="AL2040" s="98"/>
    </row>
    <row r="2041" spans="35:38" s="75" customFormat="1" x14ac:dyDescent="0.2">
      <c r="AI2041" s="96"/>
      <c r="AJ2041" s="98"/>
      <c r="AK2041" s="115"/>
      <c r="AL2041" s="98"/>
    </row>
    <row r="2042" spans="35:38" s="75" customFormat="1" x14ac:dyDescent="0.2">
      <c r="AI2042" s="96"/>
      <c r="AJ2042" s="98"/>
      <c r="AK2042" s="115"/>
      <c r="AL2042" s="98"/>
    </row>
    <row r="2043" spans="35:38" s="75" customFormat="1" x14ac:dyDescent="0.2">
      <c r="AI2043" s="96"/>
      <c r="AJ2043" s="98"/>
      <c r="AK2043" s="115"/>
      <c r="AL2043" s="98"/>
    </row>
    <row r="2044" spans="35:38" s="75" customFormat="1" x14ac:dyDescent="0.2">
      <c r="AI2044" s="96"/>
      <c r="AJ2044" s="98"/>
      <c r="AK2044" s="115"/>
      <c r="AL2044" s="98"/>
    </row>
    <row r="2045" spans="35:38" s="75" customFormat="1" x14ac:dyDescent="0.2">
      <c r="AI2045" s="96"/>
      <c r="AJ2045" s="98"/>
      <c r="AK2045" s="115"/>
      <c r="AL2045" s="98"/>
    </row>
    <row r="2046" spans="35:38" s="75" customFormat="1" x14ac:dyDescent="0.2">
      <c r="AI2046" s="96"/>
      <c r="AJ2046" s="98"/>
      <c r="AK2046" s="115"/>
      <c r="AL2046" s="98"/>
    </row>
    <row r="2047" spans="35:38" s="75" customFormat="1" x14ac:dyDescent="0.2">
      <c r="AI2047" s="96"/>
      <c r="AJ2047" s="98"/>
      <c r="AK2047" s="115"/>
      <c r="AL2047" s="98"/>
    </row>
    <row r="2048" spans="35:38" s="75" customFormat="1" x14ac:dyDescent="0.2">
      <c r="AI2048" s="96"/>
      <c r="AJ2048" s="98"/>
      <c r="AK2048" s="115"/>
      <c r="AL2048" s="98"/>
    </row>
    <row r="2049" spans="35:38" s="75" customFormat="1" x14ac:dyDescent="0.2">
      <c r="AI2049" s="96"/>
      <c r="AJ2049" s="98"/>
      <c r="AK2049" s="115"/>
      <c r="AL2049" s="98"/>
    </row>
    <row r="2050" spans="35:38" s="75" customFormat="1" x14ac:dyDescent="0.2">
      <c r="AI2050" s="96"/>
      <c r="AJ2050" s="98"/>
      <c r="AK2050" s="115"/>
      <c r="AL2050" s="98"/>
    </row>
    <row r="2051" spans="35:38" s="75" customFormat="1" x14ac:dyDescent="0.2">
      <c r="AI2051" s="96"/>
      <c r="AJ2051" s="98"/>
      <c r="AK2051" s="115"/>
      <c r="AL2051" s="98"/>
    </row>
    <row r="2052" spans="35:38" s="75" customFormat="1" x14ac:dyDescent="0.2">
      <c r="AI2052" s="96"/>
      <c r="AJ2052" s="98"/>
      <c r="AK2052" s="115"/>
      <c r="AL2052" s="98"/>
    </row>
    <row r="2053" spans="35:38" s="75" customFormat="1" x14ac:dyDescent="0.2">
      <c r="AI2053" s="96"/>
      <c r="AJ2053" s="98"/>
      <c r="AK2053" s="115"/>
      <c r="AL2053" s="98"/>
    </row>
    <row r="2054" spans="35:38" s="75" customFormat="1" x14ac:dyDescent="0.2">
      <c r="AI2054" s="96"/>
      <c r="AJ2054" s="98"/>
      <c r="AK2054" s="115"/>
      <c r="AL2054" s="98"/>
    </row>
    <row r="2055" spans="35:38" s="75" customFormat="1" x14ac:dyDescent="0.2">
      <c r="AI2055" s="96"/>
      <c r="AJ2055" s="98"/>
      <c r="AK2055" s="115"/>
      <c r="AL2055" s="98"/>
    </row>
    <row r="2056" spans="35:38" s="75" customFormat="1" x14ac:dyDescent="0.2">
      <c r="AI2056" s="96"/>
      <c r="AJ2056" s="98"/>
      <c r="AK2056" s="115"/>
      <c r="AL2056" s="98"/>
    </row>
    <row r="2057" spans="35:38" s="75" customFormat="1" x14ac:dyDescent="0.2">
      <c r="AI2057" s="96"/>
      <c r="AJ2057" s="98"/>
      <c r="AK2057" s="115"/>
      <c r="AL2057" s="98"/>
    </row>
    <row r="2058" spans="35:38" s="75" customFormat="1" x14ac:dyDescent="0.2">
      <c r="AI2058" s="96"/>
      <c r="AJ2058" s="98"/>
      <c r="AK2058" s="115"/>
      <c r="AL2058" s="98"/>
    </row>
    <row r="2059" spans="35:38" s="75" customFormat="1" x14ac:dyDescent="0.2">
      <c r="AI2059" s="96"/>
      <c r="AJ2059" s="98"/>
      <c r="AK2059" s="115"/>
      <c r="AL2059" s="98"/>
    </row>
    <row r="2060" spans="35:38" s="75" customFormat="1" x14ac:dyDescent="0.2">
      <c r="AI2060" s="96"/>
      <c r="AJ2060" s="98"/>
      <c r="AK2060" s="115"/>
      <c r="AL2060" s="98"/>
    </row>
    <row r="2061" spans="35:38" s="75" customFormat="1" x14ac:dyDescent="0.2">
      <c r="AI2061" s="96"/>
      <c r="AJ2061" s="98"/>
      <c r="AK2061" s="115"/>
      <c r="AL2061" s="98"/>
    </row>
    <row r="2062" spans="35:38" s="75" customFormat="1" x14ac:dyDescent="0.2">
      <c r="AI2062" s="96"/>
      <c r="AJ2062" s="98"/>
      <c r="AK2062" s="115"/>
      <c r="AL2062" s="98"/>
    </row>
    <row r="2063" spans="35:38" s="75" customFormat="1" x14ac:dyDescent="0.2">
      <c r="AI2063" s="96"/>
      <c r="AJ2063" s="98"/>
      <c r="AK2063" s="115"/>
      <c r="AL2063" s="98"/>
    </row>
    <row r="2064" spans="35:38" s="75" customFormat="1" x14ac:dyDescent="0.2">
      <c r="AI2064" s="96"/>
      <c r="AJ2064" s="98"/>
      <c r="AK2064" s="115"/>
      <c r="AL2064" s="98"/>
    </row>
    <row r="2065" spans="35:38" s="75" customFormat="1" x14ac:dyDescent="0.2">
      <c r="AI2065" s="96"/>
      <c r="AJ2065" s="98"/>
      <c r="AK2065" s="115"/>
      <c r="AL2065" s="98"/>
    </row>
    <row r="2066" spans="35:38" s="75" customFormat="1" x14ac:dyDescent="0.2">
      <c r="AI2066" s="96"/>
      <c r="AJ2066" s="98"/>
      <c r="AK2066" s="115"/>
      <c r="AL2066" s="98"/>
    </row>
    <row r="2067" spans="35:38" s="75" customFormat="1" x14ac:dyDescent="0.2">
      <c r="AI2067" s="96"/>
      <c r="AJ2067" s="98"/>
      <c r="AK2067" s="115"/>
      <c r="AL2067" s="98"/>
    </row>
    <row r="2068" spans="35:38" s="75" customFormat="1" x14ac:dyDescent="0.2">
      <c r="AI2068" s="96"/>
      <c r="AJ2068" s="98"/>
      <c r="AK2068" s="115"/>
      <c r="AL2068" s="98"/>
    </row>
    <row r="2069" spans="35:38" s="75" customFormat="1" x14ac:dyDescent="0.2">
      <c r="AI2069" s="96"/>
      <c r="AJ2069" s="98"/>
      <c r="AK2069" s="115"/>
      <c r="AL2069" s="98"/>
    </row>
    <row r="2070" spans="35:38" s="75" customFormat="1" x14ac:dyDescent="0.2">
      <c r="AI2070" s="96"/>
      <c r="AJ2070" s="98"/>
      <c r="AK2070" s="115"/>
      <c r="AL2070" s="98"/>
    </row>
    <row r="2071" spans="35:38" s="75" customFormat="1" x14ac:dyDescent="0.2">
      <c r="AI2071" s="96"/>
      <c r="AJ2071" s="98"/>
      <c r="AK2071" s="115"/>
      <c r="AL2071" s="98"/>
    </row>
    <row r="2072" spans="35:38" s="75" customFormat="1" x14ac:dyDescent="0.2">
      <c r="AI2072" s="96"/>
      <c r="AJ2072" s="98"/>
      <c r="AK2072" s="115"/>
      <c r="AL2072" s="98"/>
    </row>
    <row r="2073" spans="35:38" s="75" customFormat="1" x14ac:dyDescent="0.2">
      <c r="AI2073" s="96"/>
      <c r="AJ2073" s="98"/>
      <c r="AK2073" s="115"/>
      <c r="AL2073" s="98"/>
    </row>
    <row r="2074" spans="35:38" s="75" customFormat="1" x14ac:dyDescent="0.2">
      <c r="AI2074" s="96"/>
      <c r="AJ2074" s="98"/>
      <c r="AK2074" s="115"/>
      <c r="AL2074" s="98"/>
    </row>
    <row r="2075" spans="35:38" s="75" customFormat="1" x14ac:dyDescent="0.2">
      <c r="AI2075" s="96"/>
      <c r="AJ2075" s="98"/>
      <c r="AK2075" s="115"/>
      <c r="AL2075" s="98"/>
    </row>
    <row r="2076" spans="35:38" s="75" customFormat="1" x14ac:dyDescent="0.2">
      <c r="AI2076" s="96"/>
      <c r="AJ2076" s="98"/>
      <c r="AK2076" s="115"/>
      <c r="AL2076" s="98"/>
    </row>
    <row r="2077" spans="35:38" s="75" customFormat="1" x14ac:dyDescent="0.2">
      <c r="AI2077" s="96"/>
      <c r="AJ2077" s="98"/>
      <c r="AK2077" s="115"/>
      <c r="AL2077" s="98"/>
    </row>
    <row r="2078" spans="35:38" s="75" customFormat="1" x14ac:dyDescent="0.2">
      <c r="AI2078" s="96"/>
      <c r="AJ2078" s="98"/>
      <c r="AK2078" s="115"/>
      <c r="AL2078" s="98"/>
    </row>
    <row r="2079" spans="35:38" s="75" customFormat="1" x14ac:dyDescent="0.2">
      <c r="AI2079" s="96"/>
      <c r="AJ2079" s="98"/>
      <c r="AK2079" s="115"/>
      <c r="AL2079" s="98"/>
    </row>
    <row r="2080" spans="35:38" s="75" customFormat="1" x14ac:dyDescent="0.2">
      <c r="AI2080" s="96"/>
      <c r="AJ2080" s="98"/>
      <c r="AK2080" s="115"/>
      <c r="AL2080" s="98"/>
    </row>
    <row r="2081" spans="35:38" s="75" customFormat="1" x14ac:dyDescent="0.2">
      <c r="AI2081" s="96"/>
      <c r="AJ2081" s="98"/>
      <c r="AK2081" s="115"/>
      <c r="AL2081" s="98"/>
    </row>
    <row r="2082" spans="35:38" s="75" customFormat="1" x14ac:dyDescent="0.2">
      <c r="AI2082" s="96"/>
      <c r="AJ2082" s="98"/>
      <c r="AK2082" s="115"/>
      <c r="AL2082" s="98"/>
    </row>
    <row r="2083" spans="35:38" s="75" customFormat="1" x14ac:dyDescent="0.2">
      <c r="AI2083" s="96"/>
      <c r="AJ2083" s="98"/>
      <c r="AK2083" s="115"/>
      <c r="AL2083" s="98"/>
    </row>
    <row r="2084" spans="35:38" s="75" customFormat="1" x14ac:dyDescent="0.2">
      <c r="AI2084" s="96"/>
      <c r="AJ2084" s="98"/>
      <c r="AK2084" s="115"/>
      <c r="AL2084" s="98"/>
    </row>
    <row r="2085" spans="35:38" s="75" customFormat="1" x14ac:dyDescent="0.2">
      <c r="AI2085" s="96"/>
      <c r="AJ2085" s="98"/>
      <c r="AK2085" s="115"/>
      <c r="AL2085" s="98"/>
    </row>
    <row r="2086" spans="35:38" s="75" customFormat="1" x14ac:dyDescent="0.2">
      <c r="AI2086" s="96"/>
      <c r="AJ2086" s="98"/>
      <c r="AK2086" s="115"/>
      <c r="AL2086" s="98"/>
    </row>
    <row r="2087" spans="35:38" s="75" customFormat="1" x14ac:dyDescent="0.2">
      <c r="AI2087" s="96"/>
      <c r="AJ2087" s="98"/>
      <c r="AK2087" s="115"/>
      <c r="AL2087" s="98"/>
    </row>
    <row r="2088" spans="35:38" s="75" customFormat="1" x14ac:dyDescent="0.2">
      <c r="AI2088" s="96"/>
      <c r="AJ2088" s="98"/>
      <c r="AK2088" s="115"/>
      <c r="AL2088" s="98"/>
    </row>
    <row r="2089" spans="35:38" s="75" customFormat="1" x14ac:dyDescent="0.2">
      <c r="AI2089" s="96"/>
      <c r="AJ2089" s="98"/>
      <c r="AK2089" s="115"/>
      <c r="AL2089" s="98"/>
    </row>
    <row r="2090" spans="35:38" s="75" customFormat="1" x14ac:dyDescent="0.2">
      <c r="AI2090" s="96"/>
      <c r="AJ2090" s="98"/>
      <c r="AK2090" s="115"/>
      <c r="AL2090" s="98"/>
    </row>
    <row r="2091" spans="35:38" s="75" customFormat="1" x14ac:dyDescent="0.2">
      <c r="AI2091" s="96"/>
      <c r="AJ2091" s="98"/>
      <c r="AK2091" s="115"/>
      <c r="AL2091" s="98"/>
    </row>
    <row r="2092" spans="35:38" s="75" customFormat="1" x14ac:dyDescent="0.2">
      <c r="AI2092" s="96"/>
      <c r="AJ2092" s="98"/>
      <c r="AK2092" s="115"/>
      <c r="AL2092" s="98"/>
    </row>
    <row r="2093" spans="35:38" s="75" customFormat="1" x14ac:dyDescent="0.2">
      <c r="AI2093" s="96"/>
      <c r="AJ2093" s="98"/>
      <c r="AK2093" s="115"/>
      <c r="AL2093" s="98"/>
    </row>
    <row r="2094" spans="35:38" s="75" customFormat="1" x14ac:dyDescent="0.2">
      <c r="AI2094" s="96"/>
      <c r="AJ2094" s="98"/>
      <c r="AK2094" s="115"/>
      <c r="AL2094" s="98"/>
    </row>
    <row r="2095" spans="35:38" s="75" customFormat="1" x14ac:dyDescent="0.2">
      <c r="AI2095" s="96"/>
      <c r="AJ2095" s="98"/>
      <c r="AK2095" s="115"/>
      <c r="AL2095" s="98"/>
    </row>
    <row r="2096" spans="35:38" s="75" customFormat="1" x14ac:dyDescent="0.2">
      <c r="AI2096" s="96"/>
      <c r="AJ2096" s="98"/>
      <c r="AK2096" s="115"/>
      <c r="AL2096" s="98"/>
    </row>
    <row r="2097" spans="35:38" s="75" customFormat="1" x14ac:dyDescent="0.2">
      <c r="AI2097" s="96"/>
      <c r="AJ2097" s="98"/>
      <c r="AK2097" s="115"/>
      <c r="AL2097" s="98"/>
    </row>
    <row r="2098" spans="35:38" s="75" customFormat="1" x14ac:dyDescent="0.2">
      <c r="AI2098" s="96"/>
      <c r="AJ2098" s="98"/>
      <c r="AK2098" s="115"/>
      <c r="AL2098" s="98"/>
    </row>
    <row r="2099" spans="35:38" s="75" customFormat="1" x14ac:dyDescent="0.2">
      <c r="AI2099" s="96"/>
      <c r="AJ2099" s="98"/>
      <c r="AK2099" s="115"/>
      <c r="AL2099" s="98"/>
    </row>
    <row r="2100" spans="35:38" s="75" customFormat="1" x14ac:dyDescent="0.2">
      <c r="AI2100" s="96"/>
      <c r="AJ2100" s="98"/>
      <c r="AK2100" s="115"/>
      <c r="AL2100" s="98"/>
    </row>
    <row r="2101" spans="35:38" s="75" customFormat="1" x14ac:dyDescent="0.2">
      <c r="AI2101" s="96"/>
      <c r="AJ2101" s="98"/>
      <c r="AK2101" s="115"/>
      <c r="AL2101" s="98"/>
    </row>
    <row r="2102" spans="35:38" s="75" customFormat="1" x14ac:dyDescent="0.2">
      <c r="AI2102" s="96"/>
      <c r="AJ2102" s="98"/>
      <c r="AK2102" s="115"/>
      <c r="AL2102" s="98"/>
    </row>
    <row r="2103" spans="35:38" s="75" customFormat="1" x14ac:dyDescent="0.2">
      <c r="AI2103" s="96"/>
      <c r="AJ2103" s="98"/>
      <c r="AK2103" s="115"/>
      <c r="AL2103" s="98"/>
    </row>
    <row r="2104" spans="35:38" s="75" customFormat="1" x14ac:dyDescent="0.2">
      <c r="AI2104" s="96"/>
      <c r="AJ2104" s="98"/>
      <c r="AK2104" s="115"/>
      <c r="AL2104" s="98"/>
    </row>
    <row r="2105" spans="35:38" s="75" customFormat="1" x14ac:dyDescent="0.2">
      <c r="AI2105" s="96"/>
      <c r="AJ2105" s="98"/>
      <c r="AK2105" s="115"/>
      <c r="AL2105" s="98"/>
    </row>
    <row r="2106" spans="35:38" s="75" customFormat="1" x14ac:dyDescent="0.2">
      <c r="AI2106" s="96"/>
      <c r="AJ2106" s="98"/>
      <c r="AK2106" s="115"/>
      <c r="AL2106" s="98"/>
    </row>
    <row r="2107" spans="35:38" s="75" customFormat="1" x14ac:dyDescent="0.2">
      <c r="AI2107" s="96"/>
      <c r="AJ2107" s="98"/>
      <c r="AK2107" s="115"/>
      <c r="AL2107" s="98"/>
    </row>
    <row r="2108" spans="35:38" s="75" customFormat="1" x14ac:dyDescent="0.2">
      <c r="AI2108" s="96"/>
      <c r="AJ2108" s="98"/>
      <c r="AK2108" s="115"/>
      <c r="AL2108" s="98"/>
    </row>
    <row r="2109" spans="35:38" s="75" customFormat="1" x14ac:dyDescent="0.2">
      <c r="AI2109" s="96"/>
      <c r="AJ2109" s="98"/>
      <c r="AK2109" s="115"/>
      <c r="AL2109" s="98"/>
    </row>
    <row r="2110" spans="35:38" s="75" customFormat="1" x14ac:dyDescent="0.2">
      <c r="AI2110" s="96"/>
      <c r="AJ2110" s="98"/>
      <c r="AK2110" s="115"/>
      <c r="AL2110" s="98"/>
    </row>
    <row r="2111" spans="35:38" s="75" customFormat="1" x14ac:dyDescent="0.2">
      <c r="AI2111" s="96"/>
      <c r="AJ2111" s="98"/>
      <c r="AK2111" s="115"/>
      <c r="AL2111" s="98"/>
    </row>
    <row r="2112" spans="35:38" s="75" customFormat="1" x14ac:dyDescent="0.2">
      <c r="AI2112" s="96"/>
      <c r="AJ2112" s="98"/>
      <c r="AK2112" s="115"/>
      <c r="AL2112" s="98"/>
    </row>
    <row r="2113" spans="35:38" s="75" customFormat="1" x14ac:dyDescent="0.2">
      <c r="AI2113" s="96"/>
      <c r="AJ2113" s="98"/>
      <c r="AK2113" s="115"/>
      <c r="AL2113" s="98"/>
    </row>
    <row r="2114" spans="35:38" s="75" customFormat="1" x14ac:dyDescent="0.2">
      <c r="AI2114" s="96"/>
      <c r="AJ2114" s="98"/>
      <c r="AK2114" s="115"/>
      <c r="AL2114" s="98"/>
    </row>
    <row r="2115" spans="35:38" s="75" customFormat="1" x14ac:dyDescent="0.2">
      <c r="AI2115" s="96"/>
      <c r="AJ2115" s="98"/>
      <c r="AK2115" s="115"/>
      <c r="AL2115" s="98"/>
    </row>
    <row r="2116" spans="35:38" s="75" customFormat="1" x14ac:dyDescent="0.2">
      <c r="AI2116" s="96"/>
      <c r="AJ2116" s="98"/>
      <c r="AK2116" s="115"/>
      <c r="AL2116" s="98"/>
    </row>
    <row r="2117" spans="35:38" s="75" customFormat="1" x14ac:dyDescent="0.2">
      <c r="AI2117" s="96"/>
      <c r="AJ2117" s="98"/>
      <c r="AK2117" s="115"/>
      <c r="AL2117" s="98"/>
    </row>
    <row r="2118" spans="35:38" s="75" customFormat="1" x14ac:dyDescent="0.2">
      <c r="AI2118" s="96"/>
      <c r="AJ2118" s="98"/>
      <c r="AK2118" s="115"/>
      <c r="AL2118" s="98"/>
    </row>
    <row r="2119" spans="35:38" s="75" customFormat="1" x14ac:dyDescent="0.2">
      <c r="AI2119" s="96"/>
      <c r="AJ2119" s="98"/>
      <c r="AK2119" s="115"/>
      <c r="AL2119" s="98"/>
    </row>
    <row r="2120" spans="35:38" s="75" customFormat="1" x14ac:dyDescent="0.2">
      <c r="AI2120" s="96"/>
      <c r="AJ2120" s="98"/>
      <c r="AK2120" s="115"/>
      <c r="AL2120" s="98"/>
    </row>
    <row r="2121" spans="35:38" s="75" customFormat="1" x14ac:dyDescent="0.2">
      <c r="AI2121" s="96"/>
      <c r="AJ2121" s="98"/>
      <c r="AK2121" s="115"/>
      <c r="AL2121" s="98"/>
    </row>
    <row r="2122" spans="35:38" s="75" customFormat="1" x14ac:dyDescent="0.2">
      <c r="AI2122" s="96"/>
      <c r="AJ2122" s="98"/>
      <c r="AK2122" s="115"/>
      <c r="AL2122" s="98"/>
    </row>
    <row r="2123" spans="35:38" s="75" customFormat="1" x14ac:dyDescent="0.2">
      <c r="AI2123" s="96"/>
      <c r="AJ2123" s="98"/>
      <c r="AK2123" s="115"/>
      <c r="AL2123" s="98"/>
    </row>
    <row r="2124" spans="35:38" s="75" customFormat="1" x14ac:dyDescent="0.2">
      <c r="AI2124" s="96"/>
      <c r="AJ2124" s="98"/>
      <c r="AK2124" s="115"/>
      <c r="AL2124" s="98"/>
    </row>
    <row r="2125" spans="35:38" s="75" customFormat="1" x14ac:dyDescent="0.2">
      <c r="AI2125" s="96"/>
      <c r="AJ2125" s="98"/>
      <c r="AK2125" s="115"/>
      <c r="AL2125" s="98"/>
    </row>
    <row r="2126" spans="35:38" s="75" customFormat="1" x14ac:dyDescent="0.2">
      <c r="AI2126" s="96"/>
      <c r="AJ2126" s="98"/>
      <c r="AK2126" s="115"/>
      <c r="AL2126" s="98"/>
    </row>
    <row r="2127" spans="35:38" s="75" customFormat="1" x14ac:dyDescent="0.2">
      <c r="AI2127" s="96"/>
      <c r="AJ2127" s="98"/>
      <c r="AK2127" s="115"/>
      <c r="AL2127" s="98"/>
    </row>
    <row r="2128" spans="35:38" s="75" customFormat="1" x14ac:dyDescent="0.2">
      <c r="AI2128" s="96"/>
      <c r="AJ2128" s="98"/>
      <c r="AK2128" s="115"/>
      <c r="AL2128" s="98"/>
    </row>
    <row r="2129" spans="35:38" s="75" customFormat="1" x14ac:dyDescent="0.2">
      <c r="AI2129" s="96"/>
      <c r="AJ2129" s="98"/>
      <c r="AK2129" s="115"/>
      <c r="AL2129" s="98"/>
    </row>
    <row r="2130" spans="35:38" s="75" customFormat="1" x14ac:dyDescent="0.2">
      <c r="AI2130" s="96"/>
      <c r="AJ2130" s="98"/>
      <c r="AK2130" s="115"/>
      <c r="AL2130" s="98"/>
    </row>
    <row r="2131" spans="35:38" s="75" customFormat="1" x14ac:dyDescent="0.2">
      <c r="AI2131" s="96"/>
      <c r="AJ2131" s="98"/>
      <c r="AK2131" s="115"/>
      <c r="AL2131" s="98"/>
    </row>
    <row r="2132" spans="35:38" s="75" customFormat="1" x14ac:dyDescent="0.2">
      <c r="AI2132" s="96"/>
      <c r="AJ2132" s="98"/>
      <c r="AK2132" s="115"/>
      <c r="AL2132" s="98"/>
    </row>
    <row r="2133" spans="35:38" s="75" customFormat="1" x14ac:dyDescent="0.2">
      <c r="AI2133" s="96"/>
      <c r="AJ2133" s="98"/>
      <c r="AK2133" s="115"/>
      <c r="AL2133" s="98"/>
    </row>
    <row r="2134" spans="35:38" s="75" customFormat="1" x14ac:dyDescent="0.2">
      <c r="AI2134" s="96"/>
      <c r="AJ2134" s="98"/>
      <c r="AK2134" s="115"/>
      <c r="AL2134" s="98"/>
    </row>
    <row r="2135" spans="35:38" s="75" customFormat="1" x14ac:dyDescent="0.2">
      <c r="AI2135" s="96"/>
      <c r="AJ2135" s="98"/>
      <c r="AK2135" s="115"/>
      <c r="AL2135" s="98"/>
    </row>
    <row r="2136" spans="35:38" s="75" customFormat="1" x14ac:dyDescent="0.2">
      <c r="AI2136" s="96"/>
      <c r="AJ2136" s="98"/>
      <c r="AK2136" s="115"/>
      <c r="AL2136" s="98"/>
    </row>
    <row r="2137" spans="35:38" s="75" customFormat="1" x14ac:dyDescent="0.2">
      <c r="AI2137" s="96"/>
      <c r="AJ2137" s="98"/>
      <c r="AK2137" s="115"/>
      <c r="AL2137" s="98"/>
    </row>
    <row r="2138" spans="35:38" s="75" customFormat="1" x14ac:dyDescent="0.2">
      <c r="AI2138" s="96"/>
      <c r="AJ2138" s="98"/>
      <c r="AK2138" s="115"/>
      <c r="AL2138" s="98"/>
    </row>
    <row r="2139" spans="35:38" s="75" customFormat="1" x14ac:dyDescent="0.2">
      <c r="AI2139" s="96"/>
      <c r="AJ2139" s="98"/>
      <c r="AK2139" s="115"/>
      <c r="AL2139" s="98"/>
    </row>
    <row r="2140" spans="35:38" s="75" customFormat="1" x14ac:dyDescent="0.2">
      <c r="AI2140" s="96"/>
      <c r="AJ2140" s="98"/>
      <c r="AK2140" s="115"/>
      <c r="AL2140" s="98"/>
    </row>
    <row r="2141" spans="35:38" s="75" customFormat="1" x14ac:dyDescent="0.2">
      <c r="AI2141" s="96"/>
      <c r="AJ2141" s="98"/>
      <c r="AK2141" s="115"/>
      <c r="AL2141" s="98"/>
    </row>
    <row r="2142" spans="35:38" s="75" customFormat="1" x14ac:dyDescent="0.2">
      <c r="AI2142" s="96"/>
      <c r="AJ2142" s="98"/>
      <c r="AK2142" s="115"/>
      <c r="AL2142" s="98"/>
    </row>
    <row r="2143" spans="35:38" s="75" customFormat="1" x14ac:dyDescent="0.2">
      <c r="AI2143" s="96"/>
      <c r="AJ2143" s="98"/>
      <c r="AK2143" s="115"/>
      <c r="AL2143" s="98"/>
    </row>
    <row r="2144" spans="35:38" s="75" customFormat="1" x14ac:dyDescent="0.2">
      <c r="AI2144" s="96"/>
      <c r="AJ2144" s="98"/>
      <c r="AK2144" s="115"/>
      <c r="AL2144" s="98"/>
    </row>
    <row r="2145" spans="35:38" s="75" customFormat="1" x14ac:dyDescent="0.2">
      <c r="AI2145" s="96"/>
      <c r="AJ2145" s="98"/>
      <c r="AK2145" s="115"/>
      <c r="AL2145" s="98"/>
    </row>
    <row r="2146" spans="35:38" s="75" customFormat="1" x14ac:dyDescent="0.2">
      <c r="AI2146" s="96"/>
      <c r="AJ2146" s="98"/>
      <c r="AK2146" s="115"/>
      <c r="AL2146" s="98"/>
    </row>
    <row r="2147" spans="35:38" s="75" customFormat="1" x14ac:dyDescent="0.2">
      <c r="AI2147" s="96"/>
      <c r="AJ2147" s="98"/>
      <c r="AK2147" s="115"/>
      <c r="AL2147" s="98"/>
    </row>
    <row r="2148" spans="35:38" s="75" customFormat="1" x14ac:dyDescent="0.2">
      <c r="AI2148" s="96"/>
      <c r="AJ2148" s="98"/>
      <c r="AK2148" s="115"/>
      <c r="AL2148" s="98"/>
    </row>
    <row r="2149" spans="35:38" s="75" customFormat="1" x14ac:dyDescent="0.2">
      <c r="AI2149" s="96"/>
      <c r="AJ2149" s="98"/>
      <c r="AK2149" s="115"/>
      <c r="AL2149" s="98"/>
    </row>
    <row r="2150" spans="35:38" s="75" customFormat="1" x14ac:dyDescent="0.2">
      <c r="AI2150" s="96"/>
      <c r="AJ2150" s="98"/>
      <c r="AK2150" s="115"/>
      <c r="AL2150" s="98"/>
    </row>
    <row r="2151" spans="35:38" s="75" customFormat="1" x14ac:dyDescent="0.2">
      <c r="AI2151" s="96"/>
      <c r="AJ2151" s="98"/>
      <c r="AK2151" s="115"/>
      <c r="AL2151" s="98"/>
    </row>
    <row r="2152" spans="35:38" s="75" customFormat="1" x14ac:dyDescent="0.2">
      <c r="AI2152" s="96"/>
      <c r="AJ2152" s="98"/>
      <c r="AK2152" s="115"/>
      <c r="AL2152" s="98"/>
    </row>
    <row r="2153" spans="35:38" s="75" customFormat="1" x14ac:dyDescent="0.2">
      <c r="AI2153" s="96"/>
      <c r="AJ2153" s="98"/>
      <c r="AK2153" s="115"/>
      <c r="AL2153" s="98"/>
    </row>
    <row r="2154" spans="35:38" s="75" customFormat="1" x14ac:dyDescent="0.2">
      <c r="AI2154" s="96"/>
      <c r="AJ2154" s="98"/>
      <c r="AK2154" s="115"/>
      <c r="AL2154" s="98"/>
    </row>
    <row r="2155" spans="35:38" s="75" customFormat="1" x14ac:dyDescent="0.2">
      <c r="AI2155" s="96"/>
      <c r="AJ2155" s="98"/>
      <c r="AK2155" s="115"/>
      <c r="AL2155" s="98"/>
    </row>
    <row r="2156" spans="35:38" s="75" customFormat="1" x14ac:dyDescent="0.2">
      <c r="AI2156" s="96"/>
      <c r="AJ2156" s="98"/>
      <c r="AK2156" s="115"/>
      <c r="AL2156" s="98"/>
    </row>
    <row r="2157" spans="35:38" s="75" customFormat="1" x14ac:dyDescent="0.2">
      <c r="AI2157" s="96"/>
      <c r="AJ2157" s="98"/>
      <c r="AK2157" s="115"/>
      <c r="AL2157" s="98"/>
    </row>
    <row r="2158" spans="35:38" s="75" customFormat="1" x14ac:dyDescent="0.2">
      <c r="AI2158" s="96"/>
      <c r="AJ2158" s="98"/>
      <c r="AK2158" s="115"/>
      <c r="AL2158" s="98"/>
    </row>
    <row r="2159" spans="35:38" s="75" customFormat="1" x14ac:dyDescent="0.2">
      <c r="AI2159" s="96"/>
      <c r="AJ2159" s="98"/>
      <c r="AK2159" s="115"/>
      <c r="AL2159" s="98"/>
    </row>
    <row r="2160" spans="35:38" s="75" customFormat="1" x14ac:dyDescent="0.2">
      <c r="AI2160" s="96"/>
      <c r="AJ2160" s="98"/>
      <c r="AK2160" s="115"/>
      <c r="AL2160" s="98"/>
    </row>
    <row r="2161" spans="35:38" s="75" customFormat="1" x14ac:dyDescent="0.2">
      <c r="AI2161" s="96"/>
      <c r="AJ2161" s="98"/>
      <c r="AK2161" s="115"/>
      <c r="AL2161" s="98"/>
    </row>
    <row r="2162" spans="35:38" s="75" customFormat="1" x14ac:dyDescent="0.2">
      <c r="AI2162" s="96"/>
      <c r="AJ2162" s="98"/>
      <c r="AK2162" s="115"/>
      <c r="AL2162" s="98"/>
    </row>
    <row r="2163" spans="35:38" s="75" customFormat="1" x14ac:dyDescent="0.2">
      <c r="AI2163" s="96"/>
      <c r="AJ2163" s="98"/>
      <c r="AK2163" s="115"/>
      <c r="AL2163" s="98"/>
    </row>
    <row r="2164" spans="35:38" s="75" customFormat="1" x14ac:dyDescent="0.2">
      <c r="AI2164" s="96"/>
      <c r="AJ2164" s="98"/>
      <c r="AK2164" s="115"/>
      <c r="AL2164" s="98"/>
    </row>
    <row r="2165" spans="35:38" s="75" customFormat="1" x14ac:dyDescent="0.2">
      <c r="AI2165" s="96"/>
      <c r="AJ2165" s="98"/>
      <c r="AK2165" s="115"/>
      <c r="AL2165" s="98"/>
    </row>
    <row r="2166" spans="35:38" s="75" customFormat="1" x14ac:dyDescent="0.2">
      <c r="AI2166" s="96"/>
      <c r="AJ2166" s="98"/>
      <c r="AK2166" s="115"/>
      <c r="AL2166" s="98"/>
    </row>
    <row r="2167" spans="35:38" s="75" customFormat="1" x14ac:dyDescent="0.2">
      <c r="AI2167" s="96"/>
      <c r="AJ2167" s="98"/>
      <c r="AK2167" s="115"/>
      <c r="AL2167" s="98"/>
    </row>
    <row r="2168" spans="35:38" s="75" customFormat="1" x14ac:dyDescent="0.2">
      <c r="AI2168" s="96"/>
      <c r="AJ2168" s="98"/>
      <c r="AK2168" s="115"/>
      <c r="AL2168" s="98"/>
    </row>
    <row r="2169" spans="35:38" s="75" customFormat="1" x14ac:dyDescent="0.2">
      <c r="AI2169" s="96"/>
      <c r="AJ2169" s="98"/>
      <c r="AK2169" s="115"/>
      <c r="AL2169" s="98"/>
    </row>
    <row r="2170" spans="35:38" s="75" customFormat="1" x14ac:dyDescent="0.2">
      <c r="AI2170" s="96"/>
      <c r="AJ2170" s="98"/>
      <c r="AK2170" s="115"/>
      <c r="AL2170" s="98"/>
    </row>
    <row r="2171" spans="35:38" s="75" customFormat="1" x14ac:dyDescent="0.2">
      <c r="AI2171" s="96"/>
      <c r="AJ2171" s="98"/>
      <c r="AK2171" s="115"/>
      <c r="AL2171" s="98"/>
    </row>
    <row r="2172" spans="35:38" s="75" customFormat="1" x14ac:dyDescent="0.2">
      <c r="AI2172" s="96"/>
      <c r="AJ2172" s="98"/>
      <c r="AK2172" s="115"/>
      <c r="AL2172" s="98"/>
    </row>
    <row r="2173" spans="35:38" s="75" customFormat="1" x14ac:dyDescent="0.2">
      <c r="AI2173" s="96"/>
      <c r="AJ2173" s="98"/>
      <c r="AK2173" s="115"/>
      <c r="AL2173" s="98"/>
    </row>
    <row r="2174" spans="35:38" s="75" customFormat="1" x14ac:dyDescent="0.2">
      <c r="AI2174" s="96"/>
      <c r="AJ2174" s="98"/>
      <c r="AK2174" s="115"/>
      <c r="AL2174" s="98"/>
    </row>
    <row r="2175" spans="35:38" s="75" customFormat="1" x14ac:dyDescent="0.2">
      <c r="AI2175" s="96"/>
      <c r="AJ2175" s="98"/>
      <c r="AK2175" s="115"/>
      <c r="AL2175" s="98"/>
    </row>
    <row r="2176" spans="35:38" s="75" customFormat="1" x14ac:dyDescent="0.2">
      <c r="AI2176" s="96"/>
      <c r="AJ2176" s="98"/>
      <c r="AK2176" s="115"/>
      <c r="AL2176" s="98"/>
    </row>
    <row r="2177" spans="35:38" s="75" customFormat="1" x14ac:dyDescent="0.2">
      <c r="AI2177" s="96"/>
      <c r="AJ2177" s="98"/>
      <c r="AK2177" s="115"/>
      <c r="AL2177" s="98"/>
    </row>
    <row r="2178" spans="35:38" s="75" customFormat="1" x14ac:dyDescent="0.2">
      <c r="AI2178" s="96"/>
      <c r="AJ2178" s="98"/>
      <c r="AK2178" s="115"/>
      <c r="AL2178" s="98"/>
    </row>
    <row r="2179" spans="35:38" s="75" customFormat="1" x14ac:dyDescent="0.2">
      <c r="AI2179" s="96"/>
      <c r="AJ2179" s="98"/>
      <c r="AK2179" s="115"/>
      <c r="AL2179" s="98"/>
    </row>
    <row r="2180" spans="35:38" s="75" customFormat="1" x14ac:dyDescent="0.2">
      <c r="AI2180" s="96"/>
      <c r="AJ2180" s="98"/>
      <c r="AK2180" s="115"/>
      <c r="AL2180" s="98"/>
    </row>
    <row r="2181" spans="35:38" s="75" customFormat="1" x14ac:dyDescent="0.2">
      <c r="AI2181" s="96"/>
      <c r="AJ2181" s="98"/>
      <c r="AK2181" s="115"/>
      <c r="AL2181" s="98"/>
    </row>
    <row r="2182" spans="35:38" s="75" customFormat="1" x14ac:dyDescent="0.2">
      <c r="AI2182" s="96"/>
      <c r="AJ2182" s="98"/>
      <c r="AK2182" s="115"/>
      <c r="AL2182" s="98"/>
    </row>
    <row r="2183" spans="35:38" s="75" customFormat="1" x14ac:dyDescent="0.2">
      <c r="AI2183" s="96"/>
      <c r="AJ2183" s="98"/>
      <c r="AK2183" s="115"/>
      <c r="AL2183" s="98"/>
    </row>
    <row r="2184" spans="35:38" s="75" customFormat="1" x14ac:dyDescent="0.2">
      <c r="AI2184" s="96"/>
      <c r="AJ2184" s="98"/>
      <c r="AK2184" s="115"/>
      <c r="AL2184" s="98"/>
    </row>
    <row r="2185" spans="35:38" s="75" customFormat="1" x14ac:dyDescent="0.2">
      <c r="AI2185" s="96"/>
      <c r="AJ2185" s="98"/>
      <c r="AK2185" s="115"/>
      <c r="AL2185" s="98"/>
    </row>
    <row r="2186" spans="35:38" s="75" customFormat="1" x14ac:dyDescent="0.2">
      <c r="AI2186" s="96"/>
      <c r="AJ2186" s="98"/>
      <c r="AK2186" s="115"/>
      <c r="AL2186" s="98"/>
    </row>
    <row r="2187" spans="35:38" s="75" customFormat="1" x14ac:dyDescent="0.2">
      <c r="AI2187" s="96"/>
      <c r="AJ2187" s="98"/>
      <c r="AK2187" s="115"/>
      <c r="AL2187" s="98"/>
    </row>
    <row r="2188" spans="35:38" s="75" customFormat="1" x14ac:dyDescent="0.2">
      <c r="AI2188" s="96"/>
      <c r="AJ2188" s="98"/>
      <c r="AK2188" s="115"/>
      <c r="AL2188" s="98"/>
    </row>
    <row r="2189" spans="35:38" s="75" customFormat="1" x14ac:dyDescent="0.2">
      <c r="AI2189" s="96"/>
      <c r="AJ2189" s="98"/>
      <c r="AK2189" s="115"/>
      <c r="AL2189" s="98"/>
    </row>
    <row r="2190" spans="35:38" s="75" customFormat="1" x14ac:dyDescent="0.2">
      <c r="AI2190" s="96"/>
      <c r="AJ2190" s="98"/>
      <c r="AK2190" s="115"/>
      <c r="AL2190" s="98"/>
    </row>
    <row r="2191" spans="35:38" s="75" customFormat="1" x14ac:dyDescent="0.2">
      <c r="AI2191" s="96"/>
      <c r="AJ2191" s="98"/>
      <c r="AK2191" s="115"/>
      <c r="AL2191" s="98"/>
    </row>
    <row r="2192" spans="35:38" s="75" customFormat="1" x14ac:dyDescent="0.2">
      <c r="AI2192" s="96"/>
      <c r="AJ2192" s="98"/>
      <c r="AK2192" s="115"/>
      <c r="AL2192" s="98"/>
    </row>
    <row r="2193" spans="35:38" s="75" customFormat="1" x14ac:dyDescent="0.2">
      <c r="AI2193" s="96"/>
      <c r="AJ2193" s="98"/>
      <c r="AK2193" s="115"/>
      <c r="AL2193" s="98"/>
    </row>
    <row r="2194" spans="35:38" s="75" customFormat="1" x14ac:dyDescent="0.2">
      <c r="AI2194" s="96"/>
      <c r="AJ2194" s="98"/>
      <c r="AK2194" s="115"/>
      <c r="AL2194" s="98"/>
    </row>
    <row r="2195" spans="35:38" s="75" customFormat="1" x14ac:dyDescent="0.2">
      <c r="AI2195" s="96"/>
      <c r="AJ2195" s="98"/>
      <c r="AK2195" s="115"/>
      <c r="AL2195" s="98"/>
    </row>
    <row r="2196" spans="35:38" s="75" customFormat="1" x14ac:dyDescent="0.2">
      <c r="AI2196" s="96"/>
      <c r="AJ2196" s="98"/>
      <c r="AK2196" s="115"/>
      <c r="AL2196" s="98"/>
    </row>
    <row r="2197" spans="35:38" s="75" customFormat="1" x14ac:dyDescent="0.2">
      <c r="AI2197" s="96"/>
      <c r="AJ2197" s="98"/>
      <c r="AK2197" s="115"/>
      <c r="AL2197" s="98"/>
    </row>
    <row r="2198" spans="35:38" s="75" customFormat="1" x14ac:dyDescent="0.2">
      <c r="AI2198" s="96"/>
      <c r="AJ2198" s="98"/>
      <c r="AK2198" s="115"/>
      <c r="AL2198" s="98"/>
    </row>
    <row r="2199" spans="35:38" s="75" customFormat="1" x14ac:dyDescent="0.2">
      <c r="AI2199" s="96"/>
      <c r="AJ2199" s="98"/>
      <c r="AK2199" s="115"/>
      <c r="AL2199" s="98"/>
    </row>
    <row r="2200" spans="35:38" s="75" customFormat="1" x14ac:dyDescent="0.2">
      <c r="AI2200" s="96"/>
      <c r="AJ2200" s="98"/>
      <c r="AK2200" s="115"/>
      <c r="AL2200" s="98"/>
    </row>
    <row r="2201" spans="35:38" s="75" customFormat="1" x14ac:dyDescent="0.2">
      <c r="AI2201" s="96"/>
      <c r="AJ2201" s="98"/>
      <c r="AK2201" s="115"/>
      <c r="AL2201" s="98"/>
    </row>
    <row r="2202" spans="35:38" s="75" customFormat="1" x14ac:dyDescent="0.2">
      <c r="AI2202" s="96"/>
      <c r="AJ2202" s="98"/>
      <c r="AK2202" s="115"/>
      <c r="AL2202" s="98"/>
    </row>
    <row r="2203" spans="35:38" s="75" customFormat="1" x14ac:dyDescent="0.2">
      <c r="AI2203" s="96"/>
      <c r="AJ2203" s="98"/>
      <c r="AK2203" s="115"/>
      <c r="AL2203" s="98"/>
    </row>
    <row r="2204" spans="35:38" s="75" customFormat="1" x14ac:dyDescent="0.2">
      <c r="AI2204" s="96"/>
      <c r="AJ2204" s="98"/>
      <c r="AK2204" s="115"/>
      <c r="AL2204" s="98"/>
    </row>
    <row r="2205" spans="35:38" s="75" customFormat="1" x14ac:dyDescent="0.2">
      <c r="AI2205" s="96"/>
      <c r="AJ2205" s="98"/>
      <c r="AK2205" s="115"/>
      <c r="AL2205" s="98"/>
    </row>
    <row r="2206" spans="35:38" s="75" customFormat="1" x14ac:dyDescent="0.2">
      <c r="AI2206" s="96"/>
      <c r="AJ2206" s="98"/>
      <c r="AK2206" s="115"/>
      <c r="AL2206" s="98"/>
    </row>
    <row r="2207" spans="35:38" s="75" customFormat="1" x14ac:dyDescent="0.2">
      <c r="AI2207" s="96"/>
      <c r="AJ2207" s="98"/>
      <c r="AK2207" s="115"/>
      <c r="AL2207" s="98"/>
    </row>
    <row r="2208" spans="35:38" s="75" customFormat="1" x14ac:dyDescent="0.2">
      <c r="AI2208" s="96"/>
      <c r="AJ2208" s="98"/>
      <c r="AK2208" s="115"/>
      <c r="AL2208" s="98"/>
    </row>
    <row r="2209" spans="35:38" s="75" customFormat="1" x14ac:dyDescent="0.2">
      <c r="AI2209" s="96"/>
      <c r="AJ2209" s="98"/>
      <c r="AK2209" s="115"/>
      <c r="AL2209" s="98"/>
    </row>
    <row r="2210" spans="35:38" s="75" customFormat="1" x14ac:dyDescent="0.2">
      <c r="AI2210" s="96"/>
      <c r="AJ2210" s="98"/>
      <c r="AK2210" s="115"/>
      <c r="AL2210" s="98"/>
    </row>
    <row r="2211" spans="35:38" s="75" customFormat="1" x14ac:dyDescent="0.2">
      <c r="AI2211" s="96"/>
      <c r="AJ2211" s="98"/>
      <c r="AK2211" s="115"/>
      <c r="AL2211" s="98"/>
    </row>
    <row r="2212" spans="35:38" s="75" customFormat="1" x14ac:dyDescent="0.2">
      <c r="AI2212" s="96"/>
      <c r="AJ2212" s="98"/>
      <c r="AK2212" s="115"/>
      <c r="AL2212" s="98"/>
    </row>
    <row r="2213" spans="35:38" s="75" customFormat="1" x14ac:dyDescent="0.2">
      <c r="AI2213" s="96"/>
      <c r="AJ2213" s="98"/>
      <c r="AK2213" s="115"/>
      <c r="AL2213" s="98"/>
    </row>
    <row r="2214" spans="35:38" s="75" customFormat="1" x14ac:dyDescent="0.2">
      <c r="AI2214" s="96"/>
      <c r="AJ2214" s="98"/>
      <c r="AK2214" s="115"/>
      <c r="AL2214" s="98"/>
    </row>
    <row r="2215" spans="35:38" s="75" customFormat="1" x14ac:dyDescent="0.2">
      <c r="AI2215" s="96"/>
      <c r="AJ2215" s="98"/>
      <c r="AK2215" s="115"/>
      <c r="AL2215" s="98"/>
    </row>
    <row r="2216" spans="35:38" s="75" customFormat="1" x14ac:dyDescent="0.2">
      <c r="AI2216" s="96"/>
      <c r="AJ2216" s="98"/>
      <c r="AK2216" s="115"/>
      <c r="AL2216" s="98"/>
    </row>
    <row r="2217" spans="35:38" s="75" customFormat="1" x14ac:dyDescent="0.2">
      <c r="AI2217" s="96"/>
      <c r="AJ2217" s="98"/>
      <c r="AK2217" s="115"/>
      <c r="AL2217" s="98"/>
    </row>
    <row r="2218" spans="35:38" s="75" customFormat="1" x14ac:dyDescent="0.2">
      <c r="AI2218" s="96"/>
      <c r="AJ2218" s="98"/>
      <c r="AK2218" s="115"/>
      <c r="AL2218" s="98"/>
    </row>
    <row r="2219" spans="35:38" s="75" customFormat="1" x14ac:dyDescent="0.2">
      <c r="AI2219" s="96"/>
      <c r="AJ2219" s="98"/>
      <c r="AK2219" s="115"/>
      <c r="AL2219" s="98"/>
    </row>
    <row r="2220" spans="35:38" s="75" customFormat="1" x14ac:dyDescent="0.2">
      <c r="AI2220" s="96"/>
      <c r="AJ2220" s="98"/>
      <c r="AK2220" s="115"/>
      <c r="AL2220" s="98"/>
    </row>
    <row r="2221" spans="35:38" s="75" customFormat="1" x14ac:dyDescent="0.2">
      <c r="AI2221" s="96"/>
      <c r="AJ2221" s="98"/>
      <c r="AK2221" s="115"/>
      <c r="AL2221" s="98"/>
    </row>
    <row r="2222" spans="35:38" s="75" customFormat="1" x14ac:dyDescent="0.2">
      <c r="AI2222" s="96"/>
      <c r="AJ2222" s="98"/>
      <c r="AK2222" s="115"/>
      <c r="AL2222" s="98"/>
    </row>
    <row r="2223" spans="35:38" s="75" customFormat="1" x14ac:dyDescent="0.2">
      <c r="AI2223" s="96"/>
      <c r="AJ2223" s="98"/>
      <c r="AK2223" s="115"/>
      <c r="AL2223" s="98"/>
    </row>
    <row r="2224" spans="35:38" s="75" customFormat="1" x14ac:dyDescent="0.2">
      <c r="AI2224" s="96"/>
      <c r="AJ2224" s="98"/>
      <c r="AK2224" s="115"/>
      <c r="AL2224" s="98"/>
    </row>
    <row r="2225" spans="35:38" s="75" customFormat="1" x14ac:dyDescent="0.2">
      <c r="AI2225" s="96"/>
      <c r="AJ2225" s="98"/>
      <c r="AK2225" s="115"/>
      <c r="AL2225" s="98"/>
    </row>
    <row r="2226" spans="35:38" s="75" customFormat="1" x14ac:dyDescent="0.2">
      <c r="AI2226" s="96"/>
      <c r="AJ2226" s="98"/>
      <c r="AK2226" s="115"/>
      <c r="AL2226" s="98"/>
    </row>
    <row r="2227" spans="35:38" s="75" customFormat="1" x14ac:dyDescent="0.2">
      <c r="AI2227" s="96"/>
      <c r="AJ2227" s="98"/>
      <c r="AK2227" s="115"/>
      <c r="AL2227" s="98"/>
    </row>
    <row r="2228" spans="35:38" s="75" customFormat="1" x14ac:dyDescent="0.2">
      <c r="AI2228" s="96"/>
      <c r="AJ2228" s="98"/>
      <c r="AK2228" s="115"/>
      <c r="AL2228" s="98"/>
    </row>
    <row r="2229" spans="35:38" s="75" customFormat="1" x14ac:dyDescent="0.2">
      <c r="AI2229" s="96"/>
      <c r="AJ2229" s="98"/>
      <c r="AK2229" s="115"/>
      <c r="AL2229" s="98"/>
    </row>
    <row r="2230" spans="35:38" s="75" customFormat="1" x14ac:dyDescent="0.2">
      <c r="AI2230" s="96"/>
      <c r="AJ2230" s="98"/>
      <c r="AK2230" s="115"/>
      <c r="AL2230" s="98"/>
    </row>
    <row r="2231" spans="35:38" s="75" customFormat="1" x14ac:dyDescent="0.2">
      <c r="AI2231" s="96"/>
      <c r="AJ2231" s="98"/>
      <c r="AK2231" s="115"/>
      <c r="AL2231" s="98"/>
    </row>
    <row r="2232" spans="35:38" s="75" customFormat="1" x14ac:dyDescent="0.2">
      <c r="AI2232" s="96"/>
      <c r="AJ2232" s="98"/>
      <c r="AK2232" s="115"/>
      <c r="AL2232" s="98"/>
    </row>
    <row r="2233" spans="35:38" s="75" customFormat="1" x14ac:dyDescent="0.2">
      <c r="AI2233" s="96"/>
      <c r="AJ2233" s="98"/>
      <c r="AK2233" s="115"/>
      <c r="AL2233" s="98"/>
    </row>
    <row r="2234" spans="35:38" s="75" customFormat="1" x14ac:dyDescent="0.2">
      <c r="AI2234" s="96"/>
      <c r="AJ2234" s="98"/>
      <c r="AK2234" s="115"/>
      <c r="AL2234" s="98"/>
    </row>
    <row r="2235" spans="35:38" s="75" customFormat="1" x14ac:dyDescent="0.2">
      <c r="AI2235" s="96"/>
      <c r="AJ2235" s="98"/>
      <c r="AK2235" s="115"/>
      <c r="AL2235" s="98"/>
    </row>
    <row r="2236" spans="35:38" s="75" customFormat="1" x14ac:dyDescent="0.2">
      <c r="AI2236" s="96"/>
      <c r="AJ2236" s="98"/>
      <c r="AK2236" s="115"/>
      <c r="AL2236" s="98"/>
    </row>
    <row r="2237" spans="35:38" s="75" customFormat="1" x14ac:dyDescent="0.2">
      <c r="AI2237" s="96"/>
      <c r="AJ2237" s="98"/>
      <c r="AK2237" s="115"/>
      <c r="AL2237" s="98"/>
    </row>
    <row r="2238" spans="35:38" s="75" customFormat="1" x14ac:dyDescent="0.2">
      <c r="AI2238" s="96"/>
      <c r="AJ2238" s="98"/>
      <c r="AK2238" s="115"/>
      <c r="AL2238" s="98"/>
    </row>
    <row r="2239" spans="35:38" s="75" customFormat="1" x14ac:dyDescent="0.2">
      <c r="AI2239" s="96"/>
      <c r="AJ2239" s="98"/>
      <c r="AK2239" s="115"/>
      <c r="AL2239" s="98"/>
    </row>
    <row r="2240" spans="35:38" s="75" customFormat="1" x14ac:dyDescent="0.2">
      <c r="AI2240" s="96"/>
      <c r="AJ2240" s="98"/>
      <c r="AK2240" s="115"/>
      <c r="AL2240" s="98"/>
    </row>
    <row r="2241" spans="35:38" s="75" customFormat="1" x14ac:dyDescent="0.2">
      <c r="AI2241" s="96"/>
      <c r="AJ2241" s="98"/>
      <c r="AK2241" s="115"/>
      <c r="AL2241" s="98"/>
    </row>
    <row r="2242" spans="35:38" s="75" customFormat="1" x14ac:dyDescent="0.2">
      <c r="AI2242" s="96"/>
      <c r="AJ2242" s="98"/>
      <c r="AK2242" s="115"/>
      <c r="AL2242" s="98"/>
    </row>
    <row r="2243" spans="35:38" s="75" customFormat="1" x14ac:dyDescent="0.2">
      <c r="AI2243" s="96"/>
      <c r="AJ2243" s="98"/>
      <c r="AK2243" s="115"/>
      <c r="AL2243" s="98"/>
    </row>
    <row r="2244" spans="35:38" s="75" customFormat="1" x14ac:dyDescent="0.2">
      <c r="AI2244" s="96"/>
      <c r="AJ2244" s="98"/>
      <c r="AK2244" s="115"/>
      <c r="AL2244" s="98"/>
    </row>
    <row r="2245" spans="35:38" s="75" customFormat="1" x14ac:dyDescent="0.2">
      <c r="AI2245" s="96"/>
      <c r="AJ2245" s="98"/>
      <c r="AK2245" s="115"/>
      <c r="AL2245" s="98"/>
    </row>
    <row r="2246" spans="35:38" s="75" customFormat="1" x14ac:dyDescent="0.2">
      <c r="AI2246" s="96"/>
      <c r="AJ2246" s="98"/>
      <c r="AK2246" s="115"/>
      <c r="AL2246" s="98"/>
    </row>
    <row r="2247" spans="35:38" s="75" customFormat="1" x14ac:dyDescent="0.2">
      <c r="AI2247" s="96"/>
      <c r="AJ2247" s="98"/>
      <c r="AK2247" s="115"/>
      <c r="AL2247" s="98"/>
    </row>
    <row r="2248" spans="35:38" s="75" customFormat="1" x14ac:dyDescent="0.2">
      <c r="AI2248" s="96"/>
      <c r="AJ2248" s="98"/>
      <c r="AK2248" s="115"/>
      <c r="AL2248" s="98"/>
    </row>
    <row r="2249" spans="35:38" s="75" customFormat="1" x14ac:dyDescent="0.2">
      <c r="AI2249" s="96"/>
      <c r="AJ2249" s="98"/>
      <c r="AK2249" s="115"/>
      <c r="AL2249" s="98"/>
    </row>
    <row r="2250" spans="35:38" s="75" customFormat="1" x14ac:dyDescent="0.2">
      <c r="AI2250" s="96"/>
      <c r="AJ2250" s="98"/>
      <c r="AK2250" s="115"/>
      <c r="AL2250" s="98"/>
    </row>
    <row r="2251" spans="35:38" s="75" customFormat="1" x14ac:dyDescent="0.2">
      <c r="AI2251" s="96"/>
      <c r="AJ2251" s="98"/>
      <c r="AK2251" s="115"/>
      <c r="AL2251" s="98"/>
    </row>
    <row r="2252" spans="35:38" s="75" customFormat="1" x14ac:dyDescent="0.2">
      <c r="AI2252" s="96"/>
      <c r="AJ2252" s="98"/>
      <c r="AK2252" s="115"/>
      <c r="AL2252" s="98"/>
    </row>
    <row r="2253" spans="35:38" s="75" customFormat="1" x14ac:dyDescent="0.2">
      <c r="AI2253" s="96"/>
      <c r="AJ2253" s="98"/>
      <c r="AK2253" s="115"/>
      <c r="AL2253" s="98"/>
    </row>
    <row r="2254" spans="35:38" s="75" customFormat="1" x14ac:dyDescent="0.2">
      <c r="AI2254" s="96"/>
      <c r="AJ2254" s="98"/>
      <c r="AK2254" s="115"/>
      <c r="AL2254" s="98"/>
    </row>
    <row r="2255" spans="35:38" s="75" customFormat="1" x14ac:dyDescent="0.2">
      <c r="AI2255" s="96"/>
      <c r="AJ2255" s="98"/>
      <c r="AK2255" s="115"/>
      <c r="AL2255" s="98"/>
    </row>
    <row r="2256" spans="35:38" s="75" customFormat="1" x14ac:dyDescent="0.2">
      <c r="AI2256" s="96"/>
      <c r="AJ2256" s="98"/>
      <c r="AK2256" s="115"/>
      <c r="AL2256" s="98"/>
    </row>
    <row r="2257" spans="35:38" s="75" customFormat="1" x14ac:dyDescent="0.2">
      <c r="AI2257" s="96"/>
      <c r="AJ2257" s="98"/>
      <c r="AK2257" s="115"/>
      <c r="AL2257" s="98"/>
    </row>
    <row r="2258" spans="35:38" s="75" customFormat="1" x14ac:dyDescent="0.2">
      <c r="AI2258" s="96"/>
      <c r="AJ2258" s="98"/>
      <c r="AK2258" s="115"/>
      <c r="AL2258" s="98"/>
    </row>
    <row r="2259" spans="35:38" s="75" customFormat="1" x14ac:dyDescent="0.2">
      <c r="AI2259" s="96"/>
      <c r="AJ2259" s="98"/>
      <c r="AK2259" s="115"/>
      <c r="AL2259" s="98"/>
    </row>
    <row r="2260" spans="35:38" s="75" customFormat="1" x14ac:dyDescent="0.2">
      <c r="AI2260" s="96"/>
      <c r="AJ2260" s="98"/>
      <c r="AK2260" s="115"/>
      <c r="AL2260" s="98"/>
    </row>
    <row r="2261" spans="35:38" s="75" customFormat="1" x14ac:dyDescent="0.2">
      <c r="AI2261" s="96"/>
      <c r="AJ2261" s="98"/>
      <c r="AK2261" s="115"/>
      <c r="AL2261" s="98"/>
    </row>
    <row r="2262" spans="35:38" s="75" customFormat="1" x14ac:dyDescent="0.2">
      <c r="AI2262" s="96"/>
      <c r="AJ2262" s="98"/>
      <c r="AK2262" s="115"/>
      <c r="AL2262" s="98"/>
    </row>
    <row r="2263" spans="35:38" s="75" customFormat="1" x14ac:dyDescent="0.2">
      <c r="AI2263" s="96"/>
      <c r="AJ2263" s="98"/>
      <c r="AK2263" s="115"/>
      <c r="AL2263" s="98"/>
    </row>
    <row r="2264" spans="35:38" s="75" customFormat="1" x14ac:dyDescent="0.2">
      <c r="AI2264" s="96"/>
      <c r="AJ2264" s="98"/>
      <c r="AK2264" s="115"/>
      <c r="AL2264" s="98"/>
    </row>
    <row r="2265" spans="35:38" s="75" customFormat="1" x14ac:dyDescent="0.2">
      <c r="AI2265" s="96"/>
      <c r="AJ2265" s="98"/>
      <c r="AK2265" s="115"/>
      <c r="AL2265" s="98"/>
    </row>
    <row r="2266" spans="35:38" s="75" customFormat="1" x14ac:dyDescent="0.2">
      <c r="AI2266" s="96"/>
      <c r="AJ2266" s="98"/>
      <c r="AK2266" s="115"/>
      <c r="AL2266" s="98"/>
    </row>
    <row r="2267" spans="35:38" s="75" customFormat="1" x14ac:dyDescent="0.2">
      <c r="AI2267" s="96"/>
      <c r="AJ2267" s="98"/>
      <c r="AK2267" s="115"/>
      <c r="AL2267" s="98"/>
    </row>
    <row r="2268" spans="35:38" s="75" customFormat="1" x14ac:dyDescent="0.2">
      <c r="AI2268" s="96"/>
      <c r="AJ2268" s="98"/>
      <c r="AK2268" s="115"/>
      <c r="AL2268" s="98"/>
    </row>
    <row r="2269" spans="35:38" s="75" customFormat="1" x14ac:dyDescent="0.2">
      <c r="AI2269" s="96"/>
      <c r="AJ2269" s="98"/>
      <c r="AK2269" s="115"/>
      <c r="AL2269" s="98"/>
    </row>
    <row r="2270" spans="35:38" s="75" customFormat="1" x14ac:dyDescent="0.2">
      <c r="AI2270" s="96"/>
      <c r="AJ2270" s="98"/>
      <c r="AK2270" s="115"/>
      <c r="AL2270" s="98"/>
    </row>
    <row r="2271" spans="35:38" s="75" customFormat="1" x14ac:dyDescent="0.2">
      <c r="AI2271" s="96"/>
      <c r="AJ2271" s="98"/>
      <c r="AK2271" s="115"/>
      <c r="AL2271" s="98"/>
    </row>
    <row r="2272" spans="35:38" s="75" customFormat="1" x14ac:dyDescent="0.2">
      <c r="AI2272" s="96"/>
      <c r="AJ2272" s="98"/>
      <c r="AK2272" s="115"/>
      <c r="AL2272" s="98"/>
    </row>
    <row r="2273" spans="35:38" s="75" customFormat="1" x14ac:dyDescent="0.2">
      <c r="AI2273" s="96"/>
      <c r="AJ2273" s="98"/>
      <c r="AK2273" s="115"/>
      <c r="AL2273" s="98"/>
    </row>
    <row r="2274" spans="35:38" s="75" customFormat="1" x14ac:dyDescent="0.2">
      <c r="AI2274" s="96"/>
      <c r="AJ2274" s="98"/>
      <c r="AK2274" s="115"/>
      <c r="AL2274" s="98"/>
    </row>
    <row r="2275" spans="35:38" s="75" customFormat="1" x14ac:dyDescent="0.2">
      <c r="AI2275" s="96"/>
      <c r="AJ2275" s="98"/>
      <c r="AK2275" s="115"/>
      <c r="AL2275" s="98"/>
    </row>
    <row r="2276" spans="35:38" s="75" customFormat="1" x14ac:dyDescent="0.2">
      <c r="AI2276" s="96"/>
      <c r="AJ2276" s="98"/>
      <c r="AK2276" s="115"/>
      <c r="AL2276" s="98"/>
    </row>
    <row r="2277" spans="35:38" s="75" customFormat="1" x14ac:dyDescent="0.2">
      <c r="AI2277" s="96"/>
      <c r="AJ2277" s="98"/>
      <c r="AK2277" s="115"/>
      <c r="AL2277" s="98"/>
    </row>
    <row r="2278" spans="35:38" s="75" customFormat="1" x14ac:dyDescent="0.2">
      <c r="AI2278" s="96"/>
      <c r="AJ2278" s="98"/>
      <c r="AK2278" s="115"/>
      <c r="AL2278" s="98"/>
    </row>
    <row r="2279" spans="35:38" s="75" customFormat="1" x14ac:dyDescent="0.2">
      <c r="AI2279" s="96"/>
      <c r="AJ2279" s="98"/>
      <c r="AK2279" s="115"/>
      <c r="AL2279" s="98"/>
    </row>
    <row r="2280" spans="35:38" s="75" customFormat="1" x14ac:dyDescent="0.2">
      <c r="AI2280" s="96"/>
      <c r="AJ2280" s="98"/>
      <c r="AK2280" s="115"/>
      <c r="AL2280" s="98"/>
    </row>
    <row r="2281" spans="35:38" s="75" customFormat="1" x14ac:dyDescent="0.2">
      <c r="AI2281" s="96"/>
      <c r="AJ2281" s="98"/>
      <c r="AK2281" s="115"/>
      <c r="AL2281" s="98"/>
    </row>
    <row r="2282" spans="35:38" s="75" customFormat="1" x14ac:dyDescent="0.2">
      <c r="AI2282" s="96"/>
      <c r="AJ2282" s="98"/>
      <c r="AK2282" s="115"/>
      <c r="AL2282" s="98"/>
    </row>
    <row r="2283" spans="35:38" s="75" customFormat="1" x14ac:dyDescent="0.2">
      <c r="AI2283" s="96"/>
      <c r="AJ2283" s="98"/>
      <c r="AK2283" s="115"/>
      <c r="AL2283" s="98"/>
    </row>
    <row r="2284" spans="35:38" s="75" customFormat="1" x14ac:dyDescent="0.2">
      <c r="AI2284" s="96"/>
      <c r="AJ2284" s="98"/>
      <c r="AK2284" s="115"/>
      <c r="AL2284" s="98"/>
    </row>
    <row r="2285" spans="35:38" s="75" customFormat="1" x14ac:dyDescent="0.2">
      <c r="AI2285" s="96"/>
      <c r="AJ2285" s="98"/>
      <c r="AK2285" s="115"/>
      <c r="AL2285" s="98"/>
    </row>
    <row r="2286" spans="35:38" s="75" customFormat="1" x14ac:dyDescent="0.2">
      <c r="AI2286" s="96"/>
      <c r="AJ2286" s="98"/>
      <c r="AK2286" s="115"/>
      <c r="AL2286" s="98"/>
    </row>
    <row r="2287" spans="35:38" s="75" customFormat="1" x14ac:dyDescent="0.2">
      <c r="AI2287" s="96"/>
      <c r="AJ2287" s="98"/>
      <c r="AK2287" s="115"/>
      <c r="AL2287" s="98"/>
    </row>
    <row r="2288" spans="35:38" s="75" customFormat="1" x14ac:dyDescent="0.2">
      <c r="AI2288" s="96"/>
      <c r="AJ2288" s="98"/>
      <c r="AK2288" s="115"/>
      <c r="AL2288" s="98"/>
    </row>
    <row r="2289" spans="35:38" s="75" customFormat="1" x14ac:dyDescent="0.2">
      <c r="AI2289" s="96"/>
      <c r="AJ2289" s="98"/>
      <c r="AK2289" s="115"/>
      <c r="AL2289" s="98"/>
    </row>
    <row r="2290" spans="35:38" s="75" customFormat="1" x14ac:dyDescent="0.2">
      <c r="AI2290" s="96"/>
      <c r="AJ2290" s="98"/>
      <c r="AK2290" s="115"/>
      <c r="AL2290" s="98"/>
    </row>
    <row r="2291" spans="35:38" s="75" customFormat="1" x14ac:dyDescent="0.2">
      <c r="AI2291" s="96"/>
      <c r="AJ2291" s="98"/>
      <c r="AK2291" s="115"/>
      <c r="AL2291" s="98"/>
    </row>
    <row r="2292" spans="35:38" s="75" customFormat="1" x14ac:dyDescent="0.2">
      <c r="AI2292" s="96"/>
      <c r="AJ2292" s="98"/>
      <c r="AK2292" s="115"/>
      <c r="AL2292" s="98"/>
    </row>
    <row r="2293" spans="35:38" s="75" customFormat="1" x14ac:dyDescent="0.2">
      <c r="AI2293" s="96"/>
      <c r="AJ2293" s="98"/>
      <c r="AK2293" s="115"/>
      <c r="AL2293" s="98"/>
    </row>
    <row r="2294" spans="35:38" s="75" customFormat="1" x14ac:dyDescent="0.2">
      <c r="AI2294" s="96"/>
      <c r="AJ2294" s="98"/>
      <c r="AK2294" s="115"/>
      <c r="AL2294" s="98"/>
    </row>
    <row r="2295" spans="35:38" s="75" customFormat="1" x14ac:dyDescent="0.2">
      <c r="AI2295" s="96"/>
      <c r="AJ2295" s="98"/>
      <c r="AK2295" s="115"/>
      <c r="AL2295" s="98"/>
    </row>
    <row r="2296" spans="35:38" s="75" customFormat="1" x14ac:dyDescent="0.2">
      <c r="AI2296" s="96"/>
      <c r="AJ2296" s="98"/>
      <c r="AK2296" s="115"/>
      <c r="AL2296" s="98"/>
    </row>
    <row r="2297" spans="35:38" s="75" customFormat="1" x14ac:dyDescent="0.2">
      <c r="AI2297" s="96"/>
      <c r="AJ2297" s="98"/>
      <c r="AK2297" s="115"/>
      <c r="AL2297" s="98"/>
    </row>
    <row r="2298" spans="35:38" s="75" customFormat="1" x14ac:dyDescent="0.2">
      <c r="AI2298" s="96"/>
      <c r="AJ2298" s="98"/>
      <c r="AK2298" s="115"/>
      <c r="AL2298" s="98"/>
    </row>
    <row r="2299" spans="35:38" s="75" customFormat="1" x14ac:dyDescent="0.2">
      <c r="AI2299" s="96"/>
      <c r="AJ2299" s="98"/>
      <c r="AK2299" s="115"/>
      <c r="AL2299" s="98"/>
    </row>
    <row r="2300" spans="35:38" s="75" customFormat="1" x14ac:dyDescent="0.2">
      <c r="AI2300" s="96"/>
      <c r="AJ2300" s="98"/>
      <c r="AK2300" s="115"/>
      <c r="AL2300" s="98"/>
    </row>
    <row r="2301" spans="35:38" s="75" customFormat="1" x14ac:dyDescent="0.2">
      <c r="AI2301" s="96"/>
      <c r="AJ2301" s="98"/>
      <c r="AK2301" s="115"/>
      <c r="AL2301" s="98"/>
    </row>
    <row r="2302" spans="35:38" s="75" customFormat="1" x14ac:dyDescent="0.2">
      <c r="AI2302" s="96"/>
      <c r="AJ2302" s="98"/>
      <c r="AK2302" s="115"/>
      <c r="AL2302" s="98"/>
    </row>
    <row r="2303" spans="35:38" s="75" customFormat="1" x14ac:dyDescent="0.2">
      <c r="AI2303" s="96"/>
      <c r="AJ2303" s="98"/>
      <c r="AK2303" s="115"/>
      <c r="AL2303" s="98"/>
    </row>
    <row r="2304" spans="35:38" s="75" customFormat="1" x14ac:dyDescent="0.2">
      <c r="AI2304" s="96"/>
      <c r="AJ2304" s="98"/>
      <c r="AK2304" s="115"/>
      <c r="AL2304" s="98"/>
    </row>
    <row r="2305" spans="35:38" s="75" customFormat="1" x14ac:dyDescent="0.2">
      <c r="AI2305" s="96"/>
      <c r="AJ2305" s="98"/>
      <c r="AK2305" s="115"/>
      <c r="AL2305" s="98"/>
    </row>
    <row r="2306" spans="35:38" s="75" customFormat="1" x14ac:dyDescent="0.2">
      <c r="AI2306" s="96"/>
      <c r="AJ2306" s="98"/>
      <c r="AK2306" s="115"/>
      <c r="AL2306" s="98"/>
    </row>
    <row r="2307" spans="35:38" s="75" customFormat="1" x14ac:dyDescent="0.2">
      <c r="AI2307" s="96"/>
      <c r="AJ2307" s="98"/>
      <c r="AK2307" s="115"/>
      <c r="AL2307" s="98"/>
    </row>
    <row r="2308" spans="35:38" s="75" customFormat="1" x14ac:dyDescent="0.2">
      <c r="AI2308" s="96"/>
      <c r="AJ2308" s="98"/>
      <c r="AK2308" s="115"/>
      <c r="AL2308" s="98"/>
    </row>
    <row r="2309" spans="35:38" s="75" customFormat="1" x14ac:dyDescent="0.2">
      <c r="AI2309" s="96"/>
      <c r="AJ2309" s="98"/>
      <c r="AK2309" s="115"/>
      <c r="AL2309" s="98"/>
    </row>
    <row r="2310" spans="35:38" s="75" customFormat="1" x14ac:dyDescent="0.2">
      <c r="AI2310" s="96"/>
      <c r="AJ2310" s="98"/>
      <c r="AK2310" s="115"/>
      <c r="AL2310" s="98"/>
    </row>
    <row r="2311" spans="35:38" s="75" customFormat="1" x14ac:dyDescent="0.2">
      <c r="AI2311" s="96"/>
      <c r="AJ2311" s="98"/>
      <c r="AK2311" s="115"/>
      <c r="AL2311" s="98"/>
    </row>
    <row r="2312" spans="35:38" s="75" customFormat="1" x14ac:dyDescent="0.2">
      <c r="AI2312" s="96"/>
      <c r="AJ2312" s="98"/>
      <c r="AK2312" s="115"/>
      <c r="AL2312" s="98"/>
    </row>
    <row r="2313" spans="35:38" s="75" customFormat="1" x14ac:dyDescent="0.2">
      <c r="AI2313" s="96"/>
      <c r="AJ2313" s="98"/>
      <c r="AK2313" s="115"/>
      <c r="AL2313" s="98"/>
    </row>
    <row r="2314" spans="35:38" s="75" customFormat="1" x14ac:dyDescent="0.2">
      <c r="AI2314" s="96"/>
      <c r="AJ2314" s="98"/>
      <c r="AK2314" s="115"/>
      <c r="AL2314" s="98"/>
    </row>
    <row r="2315" spans="35:38" s="75" customFormat="1" x14ac:dyDescent="0.2">
      <c r="AI2315" s="96"/>
      <c r="AJ2315" s="98"/>
      <c r="AK2315" s="115"/>
      <c r="AL2315" s="98"/>
    </row>
    <row r="2316" spans="35:38" s="75" customFormat="1" x14ac:dyDescent="0.2">
      <c r="AI2316" s="96"/>
      <c r="AJ2316" s="98"/>
      <c r="AK2316" s="115"/>
      <c r="AL2316" s="98"/>
    </row>
    <row r="2317" spans="35:38" s="75" customFormat="1" x14ac:dyDescent="0.2">
      <c r="AI2317" s="96"/>
      <c r="AJ2317" s="98"/>
      <c r="AK2317" s="115"/>
      <c r="AL2317" s="98"/>
    </row>
    <row r="2318" spans="35:38" s="75" customFormat="1" x14ac:dyDescent="0.2">
      <c r="AI2318" s="96"/>
      <c r="AJ2318" s="98"/>
      <c r="AK2318" s="115"/>
      <c r="AL2318" s="98"/>
    </row>
    <row r="2319" spans="35:38" s="75" customFormat="1" x14ac:dyDescent="0.2">
      <c r="AI2319" s="96"/>
      <c r="AJ2319" s="98"/>
      <c r="AK2319" s="115"/>
      <c r="AL2319" s="98"/>
    </row>
    <row r="2320" spans="35:38" s="75" customFormat="1" x14ac:dyDescent="0.2">
      <c r="AI2320" s="96"/>
      <c r="AJ2320" s="98"/>
      <c r="AK2320" s="115"/>
      <c r="AL2320" s="98"/>
    </row>
    <row r="2321" spans="35:38" s="75" customFormat="1" x14ac:dyDescent="0.2">
      <c r="AI2321" s="96"/>
      <c r="AJ2321" s="98"/>
      <c r="AK2321" s="115"/>
      <c r="AL2321" s="98"/>
    </row>
    <row r="2322" spans="35:38" s="75" customFormat="1" x14ac:dyDescent="0.2">
      <c r="AI2322" s="96"/>
      <c r="AJ2322" s="98"/>
      <c r="AK2322" s="115"/>
      <c r="AL2322" s="98"/>
    </row>
    <row r="2323" spans="35:38" s="75" customFormat="1" x14ac:dyDescent="0.2">
      <c r="AI2323" s="96"/>
      <c r="AJ2323" s="98"/>
      <c r="AK2323" s="115"/>
      <c r="AL2323" s="98"/>
    </row>
    <row r="2324" spans="35:38" s="75" customFormat="1" x14ac:dyDescent="0.2">
      <c r="AI2324" s="96"/>
      <c r="AJ2324" s="98"/>
      <c r="AK2324" s="115"/>
      <c r="AL2324" s="98"/>
    </row>
    <row r="2325" spans="35:38" s="75" customFormat="1" x14ac:dyDescent="0.2">
      <c r="AI2325" s="96"/>
      <c r="AJ2325" s="98"/>
      <c r="AK2325" s="115"/>
      <c r="AL2325" s="98"/>
    </row>
    <row r="2326" spans="35:38" s="75" customFormat="1" x14ac:dyDescent="0.2">
      <c r="AI2326" s="96"/>
      <c r="AJ2326" s="98"/>
      <c r="AK2326" s="115"/>
      <c r="AL2326" s="98"/>
    </row>
    <row r="2327" spans="35:38" s="75" customFormat="1" x14ac:dyDescent="0.2">
      <c r="AI2327" s="96"/>
      <c r="AJ2327" s="98"/>
      <c r="AK2327" s="115"/>
      <c r="AL2327" s="98"/>
    </row>
    <row r="2328" spans="35:38" s="75" customFormat="1" x14ac:dyDescent="0.2">
      <c r="AI2328" s="96"/>
      <c r="AJ2328" s="98"/>
      <c r="AK2328" s="115"/>
      <c r="AL2328" s="98"/>
    </row>
    <row r="2329" spans="35:38" s="75" customFormat="1" x14ac:dyDescent="0.2">
      <c r="AI2329" s="96"/>
      <c r="AJ2329" s="98"/>
      <c r="AK2329" s="115"/>
      <c r="AL2329" s="98"/>
    </row>
    <row r="2330" spans="35:38" s="75" customFormat="1" x14ac:dyDescent="0.2">
      <c r="AI2330" s="96"/>
      <c r="AJ2330" s="98"/>
      <c r="AK2330" s="115"/>
      <c r="AL2330" s="98"/>
    </row>
    <row r="2331" spans="35:38" s="75" customFormat="1" x14ac:dyDescent="0.2">
      <c r="AI2331" s="96"/>
      <c r="AJ2331" s="98"/>
      <c r="AK2331" s="115"/>
      <c r="AL2331" s="98"/>
    </row>
    <row r="2332" spans="35:38" s="75" customFormat="1" x14ac:dyDescent="0.2">
      <c r="AI2332" s="96"/>
      <c r="AJ2332" s="98"/>
      <c r="AK2332" s="115"/>
      <c r="AL2332" s="98"/>
    </row>
    <row r="2333" spans="35:38" s="75" customFormat="1" x14ac:dyDescent="0.2">
      <c r="AI2333" s="96"/>
      <c r="AJ2333" s="98"/>
      <c r="AK2333" s="115"/>
      <c r="AL2333" s="98"/>
    </row>
    <row r="2334" spans="35:38" s="75" customFormat="1" x14ac:dyDescent="0.2">
      <c r="AI2334" s="96"/>
      <c r="AJ2334" s="98"/>
      <c r="AK2334" s="115"/>
      <c r="AL2334" s="98"/>
    </row>
    <row r="2335" spans="35:38" s="75" customFormat="1" x14ac:dyDescent="0.2">
      <c r="AI2335" s="96"/>
      <c r="AJ2335" s="98"/>
      <c r="AK2335" s="115"/>
      <c r="AL2335" s="98"/>
    </row>
    <row r="2336" spans="35:38" s="75" customFormat="1" x14ac:dyDescent="0.2">
      <c r="AI2336" s="96"/>
      <c r="AJ2336" s="98"/>
      <c r="AK2336" s="115"/>
      <c r="AL2336" s="98"/>
    </row>
    <row r="2337" spans="35:38" s="75" customFormat="1" x14ac:dyDescent="0.2">
      <c r="AI2337" s="96"/>
      <c r="AJ2337" s="98"/>
      <c r="AK2337" s="115"/>
      <c r="AL2337" s="98"/>
    </row>
    <row r="2338" spans="35:38" s="75" customFormat="1" x14ac:dyDescent="0.2">
      <c r="AI2338" s="96"/>
      <c r="AJ2338" s="98"/>
      <c r="AK2338" s="115"/>
      <c r="AL2338" s="98"/>
    </row>
    <row r="2339" spans="35:38" s="75" customFormat="1" x14ac:dyDescent="0.2">
      <c r="AI2339" s="96"/>
      <c r="AJ2339" s="98"/>
      <c r="AK2339" s="115"/>
      <c r="AL2339" s="98"/>
    </row>
    <row r="2340" spans="35:38" s="75" customFormat="1" x14ac:dyDescent="0.2">
      <c r="AI2340" s="96"/>
      <c r="AJ2340" s="98"/>
      <c r="AK2340" s="115"/>
      <c r="AL2340" s="98"/>
    </row>
    <row r="2341" spans="35:38" s="75" customFormat="1" x14ac:dyDescent="0.2">
      <c r="AI2341" s="96"/>
      <c r="AJ2341" s="98"/>
      <c r="AK2341" s="115"/>
      <c r="AL2341" s="98"/>
    </row>
    <row r="2342" spans="35:38" s="75" customFormat="1" x14ac:dyDescent="0.2">
      <c r="AI2342" s="96"/>
      <c r="AJ2342" s="98"/>
      <c r="AK2342" s="115"/>
      <c r="AL2342" s="98"/>
    </row>
    <row r="2343" spans="35:38" s="75" customFormat="1" x14ac:dyDescent="0.2">
      <c r="AI2343" s="96"/>
      <c r="AJ2343" s="98"/>
      <c r="AK2343" s="115"/>
      <c r="AL2343" s="98"/>
    </row>
    <row r="2344" spans="35:38" s="75" customFormat="1" x14ac:dyDescent="0.2">
      <c r="AI2344" s="96"/>
      <c r="AJ2344" s="98"/>
      <c r="AK2344" s="115"/>
      <c r="AL2344" s="98"/>
    </row>
    <row r="2345" spans="35:38" s="75" customFormat="1" x14ac:dyDescent="0.2">
      <c r="AI2345" s="96"/>
      <c r="AJ2345" s="98"/>
      <c r="AK2345" s="115"/>
      <c r="AL2345" s="98"/>
    </row>
    <row r="2346" spans="35:38" s="75" customFormat="1" x14ac:dyDescent="0.2">
      <c r="AI2346" s="96"/>
      <c r="AJ2346" s="98"/>
      <c r="AK2346" s="115"/>
      <c r="AL2346" s="98"/>
    </row>
    <row r="2347" spans="35:38" s="75" customFormat="1" x14ac:dyDescent="0.2">
      <c r="AI2347" s="96"/>
      <c r="AJ2347" s="98"/>
      <c r="AK2347" s="115"/>
      <c r="AL2347" s="98"/>
    </row>
    <row r="2348" spans="35:38" s="75" customFormat="1" x14ac:dyDescent="0.2">
      <c r="AI2348" s="96"/>
      <c r="AJ2348" s="98"/>
      <c r="AK2348" s="115"/>
      <c r="AL2348" s="98"/>
    </row>
    <row r="2349" spans="35:38" s="75" customFormat="1" x14ac:dyDescent="0.2">
      <c r="AI2349" s="96"/>
      <c r="AJ2349" s="98"/>
      <c r="AK2349" s="115"/>
      <c r="AL2349" s="98"/>
    </row>
    <row r="2350" spans="35:38" s="75" customFormat="1" x14ac:dyDescent="0.2">
      <c r="AI2350" s="96"/>
      <c r="AJ2350" s="98"/>
      <c r="AK2350" s="115"/>
      <c r="AL2350" s="98"/>
    </row>
    <row r="2351" spans="35:38" s="75" customFormat="1" x14ac:dyDescent="0.2">
      <c r="AI2351" s="96"/>
      <c r="AJ2351" s="98"/>
      <c r="AK2351" s="115"/>
      <c r="AL2351" s="98"/>
    </row>
    <row r="2352" spans="35:38" s="75" customFormat="1" x14ac:dyDescent="0.2">
      <c r="AI2352" s="96"/>
      <c r="AJ2352" s="98"/>
      <c r="AK2352" s="115"/>
      <c r="AL2352" s="98"/>
    </row>
    <row r="2353" spans="35:38" s="75" customFormat="1" x14ac:dyDescent="0.2">
      <c r="AI2353" s="96"/>
      <c r="AJ2353" s="98"/>
      <c r="AK2353" s="115"/>
      <c r="AL2353" s="98"/>
    </row>
    <row r="2354" spans="35:38" s="75" customFormat="1" x14ac:dyDescent="0.2">
      <c r="AI2354" s="96"/>
      <c r="AJ2354" s="98"/>
      <c r="AK2354" s="115"/>
      <c r="AL2354" s="98"/>
    </row>
    <row r="2355" spans="35:38" s="75" customFormat="1" x14ac:dyDescent="0.2">
      <c r="AI2355" s="96"/>
      <c r="AJ2355" s="98"/>
      <c r="AK2355" s="115"/>
      <c r="AL2355" s="98"/>
    </row>
    <row r="2356" spans="35:38" s="75" customFormat="1" x14ac:dyDescent="0.2">
      <c r="AI2356" s="96"/>
      <c r="AJ2356" s="98"/>
      <c r="AK2356" s="115"/>
      <c r="AL2356" s="98"/>
    </row>
    <row r="2357" spans="35:38" s="75" customFormat="1" x14ac:dyDescent="0.2">
      <c r="AI2357" s="96"/>
      <c r="AJ2357" s="98"/>
      <c r="AK2357" s="115"/>
      <c r="AL2357" s="98"/>
    </row>
    <row r="2358" spans="35:38" s="75" customFormat="1" x14ac:dyDescent="0.2">
      <c r="AI2358" s="96"/>
      <c r="AJ2358" s="98"/>
      <c r="AK2358" s="115"/>
      <c r="AL2358" s="98"/>
    </row>
    <row r="2359" spans="35:38" s="75" customFormat="1" x14ac:dyDescent="0.2">
      <c r="AI2359" s="96"/>
      <c r="AJ2359" s="98"/>
      <c r="AK2359" s="115"/>
      <c r="AL2359" s="98"/>
    </row>
    <row r="2360" spans="35:38" s="75" customFormat="1" x14ac:dyDescent="0.2">
      <c r="AI2360" s="96"/>
      <c r="AJ2360" s="98"/>
      <c r="AK2360" s="115"/>
      <c r="AL2360" s="98"/>
    </row>
    <row r="2361" spans="35:38" s="75" customFormat="1" x14ac:dyDescent="0.2">
      <c r="AI2361" s="96"/>
      <c r="AJ2361" s="98"/>
      <c r="AK2361" s="115"/>
      <c r="AL2361" s="98"/>
    </row>
    <row r="2362" spans="35:38" s="75" customFormat="1" x14ac:dyDescent="0.2">
      <c r="AI2362" s="96"/>
      <c r="AJ2362" s="98"/>
      <c r="AK2362" s="115"/>
      <c r="AL2362" s="98"/>
    </row>
    <row r="2363" spans="35:38" s="75" customFormat="1" x14ac:dyDescent="0.2">
      <c r="AI2363" s="96"/>
      <c r="AJ2363" s="98"/>
      <c r="AK2363" s="115"/>
      <c r="AL2363" s="98"/>
    </row>
    <row r="2364" spans="35:38" s="75" customFormat="1" x14ac:dyDescent="0.2">
      <c r="AI2364" s="96"/>
      <c r="AJ2364" s="98"/>
      <c r="AK2364" s="115"/>
      <c r="AL2364" s="98"/>
    </row>
    <row r="2365" spans="35:38" s="75" customFormat="1" x14ac:dyDescent="0.2">
      <c r="AI2365" s="96"/>
      <c r="AJ2365" s="98"/>
      <c r="AK2365" s="115"/>
      <c r="AL2365" s="98"/>
    </row>
    <row r="2366" spans="35:38" s="75" customFormat="1" x14ac:dyDescent="0.2">
      <c r="AI2366" s="96"/>
      <c r="AJ2366" s="98"/>
      <c r="AK2366" s="115"/>
      <c r="AL2366" s="98"/>
    </row>
    <row r="2367" spans="35:38" s="75" customFormat="1" x14ac:dyDescent="0.2">
      <c r="AI2367" s="96"/>
      <c r="AJ2367" s="98"/>
      <c r="AK2367" s="115"/>
      <c r="AL2367" s="98"/>
    </row>
    <row r="2368" spans="35:38" s="75" customFormat="1" x14ac:dyDescent="0.2">
      <c r="AI2368" s="96"/>
      <c r="AJ2368" s="98"/>
      <c r="AK2368" s="115"/>
      <c r="AL2368" s="98"/>
    </row>
    <row r="2369" spans="35:38" s="75" customFormat="1" x14ac:dyDescent="0.2">
      <c r="AI2369" s="96"/>
      <c r="AJ2369" s="98"/>
      <c r="AK2369" s="115"/>
      <c r="AL2369" s="98"/>
    </row>
    <row r="2370" spans="35:38" s="75" customFormat="1" x14ac:dyDescent="0.2">
      <c r="AI2370" s="96"/>
      <c r="AJ2370" s="98"/>
      <c r="AK2370" s="115"/>
      <c r="AL2370" s="98"/>
    </row>
    <row r="2371" spans="35:38" s="75" customFormat="1" x14ac:dyDescent="0.2">
      <c r="AI2371" s="96"/>
      <c r="AJ2371" s="98"/>
      <c r="AK2371" s="115"/>
      <c r="AL2371" s="98"/>
    </row>
    <row r="2372" spans="35:38" s="75" customFormat="1" x14ac:dyDescent="0.2">
      <c r="AI2372" s="96"/>
      <c r="AJ2372" s="98"/>
      <c r="AK2372" s="115"/>
      <c r="AL2372" s="98"/>
    </row>
    <row r="2373" spans="35:38" s="75" customFormat="1" x14ac:dyDescent="0.2">
      <c r="AI2373" s="96"/>
      <c r="AJ2373" s="98"/>
      <c r="AK2373" s="115"/>
      <c r="AL2373" s="98"/>
    </row>
    <row r="2374" spans="35:38" s="75" customFormat="1" x14ac:dyDescent="0.2">
      <c r="AI2374" s="96"/>
      <c r="AJ2374" s="98"/>
      <c r="AK2374" s="115"/>
      <c r="AL2374" s="98"/>
    </row>
    <row r="2375" spans="35:38" s="75" customFormat="1" x14ac:dyDescent="0.2">
      <c r="AI2375" s="96"/>
      <c r="AJ2375" s="98"/>
      <c r="AK2375" s="115"/>
      <c r="AL2375" s="98"/>
    </row>
    <row r="2376" spans="35:38" s="75" customFormat="1" x14ac:dyDescent="0.2">
      <c r="AI2376" s="96"/>
      <c r="AJ2376" s="98"/>
      <c r="AK2376" s="115"/>
      <c r="AL2376" s="98"/>
    </row>
    <row r="2377" spans="35:38" s="75" customFormat="1" x14ac:dyDescent="0.2">
      <c r="AI2377" s="96"/>
      <c r="AJ2377" s="98"/>
      <c r="AK2377" s="115"/>
      <c r="AL2377" s="98"/>
    </row>
    <row r="2378" spans="35:38" s="75" customFormat="1" x14ac:dyDescent="0.2">
      <c r="AI2378" s="96"/>
      <c r="AJ2378" s="98"/>
      <c r="AK2378" s="115"/>
      <c r="AL2378" s="98"/>
    </row>
    <row r="2379" spans="35:38" s="75" customFormat="1" x14ac:dyDescent="0.2">
      <c r="AI2379" s="96"/>
      <c r="AJ2379" s="98"/>
      <c r="AK2379" s="115"/>
      <c r="AL2379" s="98"/>
    </row>
    <row r="2380" spans="35:38" s="75" customFormat="1" x14ac:dyDescent="0.2">
      <c r="AI2380" s="96"/>
      <c r="AJ2380" s="98"/>
      <c r="AK2380" s="115"/>
      <c r="AL2380" s="98"/>
    </row>
    <row r="2381" spans="35:38" s="75" customFormat="1" x14ac:dyDescent="0.2">
      <c r="AI2381" s="96"/>
      <c r="AJ2381" s="98"/>
      <c r="AK2381" s="115"/>
      <c r="AL2381" s="98"/>
    </row>
    <row r="2382" spans="35:38" s="75" customFormat="1" x14ac:dyDescent="0.2">
      <c r="AI2382" s="96"/>
      <c r="AJ2382" s="98"/>
      <c r="AK2382" s="115"/>
      <c r="AL2382" s="98"/>
    </row>
    <row r="2383" spans="35:38" s="75" customFormat="1" x14ac:dyDescent="0.2">
      <c r="AI2383" s="96"/>
      <c r="AJ2383" s="98"/>
      <c r="AK2383" s="115"/>
      <c r="AL2383" s="98"/>
    </row>
    <row r="2384" spans="35:38" s="75" customFormat="1" x14ac:dyDescent="0.2">
      <c r="AI2384" s="96"/>
      <c r="AJ2384" s="98"/>
      <c r="AK2384" s="115"/>
      <c r="AL2384" s="98"/>
    </row>
    <row r="2385" spans="35:38" s="75" customFormat="1" x14ac:dyDescent="0.2">
      <c r="AI2385" s="96"/>
      <c r="AJ2385" s="98"/>
      <c r="AK2385" s="115"/>
      <c r="AL2385" s="98"/>
    </row>
    <row r="2386" spans="35:38" s="75" customFormat="1" x14ac:dyDescent="0.2">
      <c r="AI2386" s="96"/>
      <c r="AJ2386" s="98"/>
      <c r="AK2386" s="115"/>
      <c r="AL2386" s="98"/>
    </row>
    <row r="2387" spans="35:38" s="75" customFormat="1" x14ac:dyDescent="0.2">
      <c r="AI2387" s="96"/>
      <c r="AJ2387" s="98"/>
      <c r="AK2387" s="115"/>
      <c r="AL2387" s="98"/>
    </row>
    <row r="2388" spans="35:38" s="75" customFormat="1" x14ac:dyDescent="0.2">
      <c r="AI2388" s="96"/>
      <c r="AJ2388" s="98"/>
      <c r="AK2388" s="115"/>
      <c r="AL2388" s="98"/>
    </row>
    <row r="2389" spans="35:38" s="75" customFormat="1" x14ac:dyDescent="0.2">
      <c r="AI2389" s="96"/>
      <c r="AJ2389" s="98"/>
      <c r="AK2389" s="115"/>
      <c r="AL2389" s="98"/>
    </row>
    <row r="2390" spans="35:38" s="75" customFormat="1" x14ac:dyDescent="0.2">
      <c r="AI2390" s="96"/>
      <c r="AJ2390" s="98"/>
      <c r="AK2390" s="115"/>
      <c r="AL2390" s="98"/>
    </row>
    <row r="2391" spans="35:38" s="75" customFormat="1" x14ac:dyDescent="0.2">
      <c r="AI2391" s="96"/>
      <c r="AJ2391" s="98"/>
      <c r="AK2391" s="115"/>
      <c r="AL2391" s="98"/>
    </row>
    <row r="2392" spans="35:38" s="75" customFormat="1" x14ac:dyDescent="0.2">
      <c r="AI2392" s="96"/>
      <c r="AJ2392" s="98"/>
      <c r="AK2392" s="115"/>
      <c r="AL2392" s="98"/>
    </row>
    <row r="2393" spans="35:38" s="75" customFormat="1" x14ac:dyDescent="0.2">
      <c r="AI2393" s="96"/>
      <c r="AJ2393" s="98"/>
      <c r="AK2393" s="115"/>
      <c r="AL2393" s="98"/>
    </row>
    <row r="2394" spans="35:38" s="75" customFormat="1" x14ac:dyDescent="0.2">
      <c r="AI2394" s="96"/>
      <c r="AJ2394" s="98"/>
      <c r="AK2394" s="115"/>
      <c r="AL2394" s="98"/>
    </row>
    <row r="2395" spans="35:38" s="75" customFormat="1" x14ac:dyDescent="0.2">
      <c r="AI2395" s="96"/>
      <c r="AJ2395" s="98"/>
      <c r="AK2395" s="115"/>
      <c r="AL2395" s="98"/>
    </row>
    <row r="2396" spans="35:38" s="75" customFormat="1" x14ac:dyDescent="0.2">
      <c r="AI2396" s="96"/>
      <c r="AJ2396" s="98"/>
      <c r="AK2396" s="115"/>
      <c r="AL2396" s="98"/>
    </row>
    <row r="2397" spans="35:38" s="75" customFormat="1" x14ac:dyDescent="0.2">
      <c r="AI2397" s="96"/>
      <c r="AJ2397" s="98"/>
      <c r="AK2397" s="115"/>
      <c r="AL2397" s="98"/>
    </row>
    <row r="2398" spans="35:38" s="75" customFormat="1" x14ac:dyDescent="0.2">
      <c r="AI2398" s="96"/>
      <c r="AJ2398" s="98"/>
      <c r="AK2398" s="115"/>
      <c r="AL2398" s="98"/>
    </row>
    <row r="2399" spans="35:38" s="75" customFormat="1" x14ac:dyDescent="0.2">
      <c r="AI2399" s="96"/>
      <c r="AJ2399" s="98"/>
      <c r="AK2399" s="115"/>
      <c r="AL2399" s="98"/>
    </row>
    <row r="2400" spans="35:38" s="75" customFormat="1" x14ac:dyDescent="0.2">
      <c r="AI2400" s="96"/>
      <c r="AJ2400" s="98"/>
      <c r="AK2400" s="115"/>
      <c r="AL2400" s="98"/>
    </row>
    <row r="2401" spans="35:38" s="75" customFormat="1" x14ac:dyDescent="0.2">
      <c r="AI2401" s="96"/>
      <c r="AJ2401" s="98"/>
      <c r="AK2401" s="115"/>
      <c r="AL2401" s="98"/>
    </row>
    <row r="2402" spans="35:38" s="75" customFormat="1" x14ac:dyDescent="0.2">
      <c r="AI2402" s="96"/>
      <c r="AJ2402" s="98"/>
      <c r="AK2402" s="115"/>
      <c r="AL2402" s="98"/>
    </row>
    <row r="2403" spans="35:38" s="75" customFormat="1" x14ac:dyDescent="0.2">
      <c r="AI2403" s="96"/>
      <c r="AJ2403" s="98"/>
      <c r="AK2403" s="115"/>
      <c r="AL2403" s="98"/>
    </row>
    <row r="2404" spans="35:38" s="75" customFormat="1" x14ac:dyDescent="0.2">
      <c r="AI2404" s="96"/>
      <c r="AJ2404" s="98"/>
      <c r="AK2404" s="115"/>
      <c r="AL2404" s="98"/>
    </row>
    <row r="2405" spans="35:38" s="75" customFormat="1" x14ac:dyDescent="0.2">
      <c r="AI2405" s="96"/>
      <c r="AJ2405" s="98"/>
      <c r="AK2405" s="115"/>
      <c r="AL2405" s="98"/>
    </row>
    <row r="2406" spans="35:38" s="75" customFormat="1" x14ac:dyDescent="0.2">
      <c r="AI2406" s="96"/>
      <c r="AJ2406" s="98"/>
      <c r="AK2406" s="115"/>
      <c r="AL2406" s="98"/>
    </row>
    <row r="2407" spans="35:38" s="75" customFormat="1" x14ac:dyDescent="0.2">
      <c r="AI2407" s="96"/>
      <c r="AJ2407" s="98"/>
      <c r="AK2407" s="115"/>
      <c r="AL2407" s="98"/>
    </row>
    <row r="2408" spans="35:38" s="75" customFormat="1" x14ac:dyDescent="0.2">
      <c r="AI2408" s="96"/>
      <c r="AJ2408" s="98"/>
      <c r="AK2408" s="115"/>
      <c r="AL2408" s="98"/>
    </row>
    <row r="2409" spans="35:38" s="75" customFormat="1" x14ac:dyDescent="0.2">
      <c r="AI2409" s="96"/>
      <c r="AJ2409" s="98"/>
      <c r="AK2409" s="115"/>
      <c r="AL2409" s="98"/>
    </row>
    <row r="2410" spans="35:38" s="75" customFormat="1" x14ac:dyDescent="0.2">
      <c r="AI2410" s="96"/>
      <c r="AJ2410" s="98"/>
      <c r="AK2410" s="115"/>
      <c r="AL2410" s="98"/>
    </row>
    <row r="2411" spans="35:38" s="75" customFormat="1" x14ac:dyDescent="0.2">
      <c r="AI2411" s="96"/>
      <c r="AJ2411" s="98"/>
      <c r="AK2411" s="115"/>
      <c r="AL2411" s="98"/>
    </row>
    <row r="2412" spans="35:38" s="75" customFormat="1" x14ac:dyDescent="0.2">
      <c r="AI2412" s="96"/>
      <c r="AJ2412" s="98"/>
      <c r="AK2412" s="115"/>
      <c r="AL2412" s="98"/>
    </row>
    <row r="2413" spans="35:38" s="75" customFormat="1" x14ac:dyDescent="0.2">
      <c r="AI2413" s="96"/>
      <c r="AJ2413" s="98"/>
      <c r="AK2413" s="115"/>
      <c r="AL2413" s="98"/>
    </row>
    <row r="2414" spans="35:38" s="75" customFormat="1" x14ac:dyDescent="0.2">
      <c r="AI2414" s="96"/>
      <c r="AJ2414" s="98"/>
      <c r="AK2414" s="115"/>
      <c r="AL2414" s="98"/>
    </row>
    <row r="2415" spans="35:38" s="75" customFormat="1" x14ac:dyDescent="0.2">
      <c r="AI2415" s="96"/>
      <c r="AJ2415" s="98"/>
      <c r="AK2415" s="115"/>
      <c r="AL2415" s="98"/>
    </row>
    <row r="2416" spans="35:38" s="75" customFormat="1" x14ac:dyDescent="0.2">
      <c r="AI2416" s="96"/>
      <c r="AJ2416" s="98"/>
      <c r="AK2416" s="115"/>
      <c r="AL2416" s="98"/>
    </row>
    <row r="2417" spans="35:38" s="75" customFormat="1" x14ac:dyDescent="0.2">
      <c r="AI2417" s="96"/>
      <c r="AJ2417" s="98"/>
      <c r="AK2417" s="115"/>
      <c r="AL2417" s="98"/>
    </row>
    <row r="2418" spans="35:38" s="75" customFormat="1" x14ac:dyDescent="0.2">
      <c r="AI2418" s="96"/>
      <c r="AJ2418" s="98"/>
      <c r="AK2418" s="115"/>
      <c r="AL2418" s="98"/>
    </row>
    <row r="2419" spans="35:38" s="75" customFormat="1" x14ac:dyDescent="0.2">
      <c r="AI2419" s="96"/>
      <c r="AJ2419" s="98"/>
      <c r="AK2419" s="115"/>
      <c r="AL2419" s="98"/>
    </row>
    <row r="2420" spans="35:38" s="75" customFormat="1" x14ac:dyDescent="0.2">
      <c r="AI2420" s="96"/>
      <c r="AJ2420" s="98"/>
      <c r="AK2420" s="115"/>
      <c r="AL2420" s="98"/>
    </row>
    <row r="2421" spans="35:38" s="75" customFormat="1" x14ac:dyDescent="0.2">
      <c r="AI2421" s="96"/>
      <c r="AJ2421" s="98"/>
      <c r="AK2421" s="115"/>
      <c r="AL2421" s="98"/>
    </row>
    <row r="2422" spans="35:38" s="75" customFormat="1" x14ac:dyDescent="0.2">
      <c r="AI2422" s="96"/>
      <c r="AJ2422" s="98"/>
      <c r="AK2422" s="115"/>
      <c r="AL2422" s="98"/>
    </row>
    <row r="2423" spans="35:38" s="75" customFormat="1" x14ac:dyDescent="0.2">
      <c r="AI2423" s="96"/>
      <c r="AJ2423" s="98"/>
      <c r="AK2423" s="115"/>
      <c r="AL2423" s="98"/>
    </row>
    <row r="2424" spans="35:38" s="75" customFormat="1" x14ac:dyDescent="0.2">
      <c r="AI2424" s="96"/>
      <c r="AJ2424" s="98"/>
      <c r="AK2424" s="115"/>
      <c r="AL2424" s="98"/>
    </row>
    <row r="2425" spans="35:38" s="75" customFormat="1" x14ac:dyDescent="0.2">
      <c r="AI2425" s="96"/>
      <c r="AJ2425" s="98"/>
      <c r="AK2425" s="115"/>
      <c r="AL2425" s="98"/>
    </row>
    <row r="2426" spans="35:38" s="75" customFormat="1" x14ac:dyDescent="0.2">
      <c r="AI2426" s="96"/>
      <c r="AJ2426" s="98"/>
      <c r="AK2426" s="115"/>
      <c r="AL2426" s="98"/>
    </row>
    <row r="2427" spans="35:38" s="75" customFormat="1" x14ac:dyDescent="0.2">
      <c r="AI2427" s="96"/>
      <c r="AJ2427" s="98"/>
      <c r="AK2427" s="115"/>
      <c r="AL2427" s="98"/>
    </row>
    <row r="2428" spans="35:38" s="75" customFormat="1" x14ac:dyDescent="0.2">
      <c r="AI2428" s="96"/>
      <c r="AJ2428" s="98"/>
      <c r="AK2428" s="115"/>
      <c r="AL2428" s="98"/>
    </row>
    <row r="2429" spans="35:38" s="75" customFormat="1" x14ac:dyDescent="0.2">
      <c r="AI2429" s="96"/>
      <c r="AJ2429" s="98"/>
      <c r="AK2429" s="115"/>
      <c r="AL2429" s="98"/>
    </row>
    <row r="2430" spans="35:38" s="75" customFormat="1" x14ac:dyDescent="0.2">
      <c r="AI2430" s="96"/>
      <c r="AJ2430" s="98"/>
      <c r="AK2430" s="115"/>
      <c r="AL2430" s="98"/>
    </row>
    <row r="2431" spans="35:38" s="75" customFormat="1" x14ac:dyDescent="0.2">
      <c r="AI2431" s="96"/>
      <c r="AJ2431" s="98"/>
      <c r="AK2431" s="115"/>
      <c r="AL2431" s="98"/>
    </row>
    <row r="2432" spans="35:38" s="75" customFormat="1" x14ac:dyDescent="0.2">
      <c r="AI2432" s="96"/>
      <c r="AJ2432" s="98"/>
      <c r="AK2432" s="115"/>
      <c r="AL2432" s="98"/>
    </row>
    <row r="2433" spans="35:38" s="75" customFormat="1" x14ac:dyDescent="0.2">
      <c r="AI2433" s="96"/>
      <c r="AJ2433" s="98"/>
      <c r="AK2433" s="115"/>
      <c r="AL2433" s="98"/>
    </row>
    <row r="2434" spans="35:38" s="75" customFormat="1" x14ac:dyDescent="0.2">
      <c r="AI2434" s="96"/>
      <c r="AJ2434" s="98"/>
      <c r="AK2434" s="115"/>
      <c r="AL2434" s="98"/>
    </row>
    <row r="2435" spans="35:38" s="75" customFormat="1" x14ac:dyDescent="0.2">
      <c r="AI2435" s="96"/>
      <c r="AJ2435" s="98"/>
      <c r="AK2435" s="115"/>
      <c r="AL2435" s="98"/>
    </row>
    <row r="2436" spans="35:38" s="75" customFormat="1" x14ac:dyDescent="0.2">
      <c r="AI2436" s="96"/>
      <c r="AJ2436" s="98"/>
      <c r="AK2436" s="115"/>
      <c r="AL2436" s="98"/>
    </row>
    <row r="2437" spans="35:38" s="75" customFormat="1" x14ac:dyDescent="0.2">
      <c r="AI2437" s="96"/>
      <c r="AJ2437" s="98"/>
      <c r="AK2437" s="115"/>
      <c r="AL2437" s="98"/>
    </row>
    <row r="2438" spans="35:38" s="75" customFormat="1" x14ac:dyDescent="0.2">
      <c r="AI2438" s="96"/>
      <c r="AJ2438" s="98"/>
      <c r="AK2438" s="115"/>
      <c r="AL2438" s="98"/>
    </row>
    <row r="2439" spans="35:38" s="75" customFormat="1" x14ac:dyDescent="0.2">
      <c r="AI2439" s="96"/>
      <c r="AJ2439" s="98"/>
      <c r="AK2439" s="115"/>
      <c r="AL2439" s="98"/>
    </row>
    <row r="2440" spans="35:38" s="75" customFormat="1" x14ac:dyDescent="0.2">
      <c r="AI2440" s="96"/>
      <c r="AJ2440" s="98"/>
      <c r="AK2440" s="115"/>
      <c r="AL2440" s="98"/>
    </row>
    <row r="2441" spans="35:38" s="75" customFormat="1" x14ac:dyDescent="0.2">
      <c r="AI2441" s="96"/>
      <c r="AJ2441" s="98"/>
      <c r="AK2441" s="115"/>
      <c r="AL2441" s="98"/>
    </row>
    <row r="2442" spans="35:38" s="75" customFormat="1" x14ac:dyDescent="0.2">
      <c r="AI2442" s="96"/>
      <c r="AJ2442" s="98"/>
      <c r="AK2442" s="115"/>
      <c r="AL2442" s="98"/>
    </row>
    <row r="2443" spans="35:38" s="75" customFormat="1" x14ac:dyDescent="0.2">
      <c r="AI2443" s="96"/>
      <c r="AJ2443" s="98"/>
      <c r="AK2443" s="115"/>
      <c r="AL2443" s="98"/>
    </row>
    <row r="2444" spans="35:38" s="75" customFormat="1" x14ac:dyDescent="0.2">
      <c r="AI2444" s="96"/>
      <c r="AJ2444" s="98"/>
      <c r="AK2444" s="115"/>
      <c r="AL2444" s="98"/>
    </row>
    <row r="2445" spans="35:38" s="75" customFormat="1" x14ac:dyDescent="0.2">
      <c r="AI2445" s="96"/>
      <c r="AJ2445" s="98"/>
      <c r="AK2445" s="115"/>
      <c r="AL2445" s="98"/>
    </row>
    <row r="2446" spans="35:38" s="75" customFormat="1" x14ac:dyDescent="0.2">
      <c r="AI2446" s="96"/>
      <c r="AJ2446" s="98"/>
      <c r="AK2446" s="115"/>
      <c r="AL2446" s="98"/>
    </row>
    <row r="2447" spans="35:38" s="75" customFormat="1" x14ac:dyDescent="0.2">
      <c r="AI2447" s="96"/>
      <c r="AJ2447" s="98"/>
      <c r="AK2447" s="115"/>
      <c r="AL2447" s="98"/>
    </row>
    <row r="2448" spans="35:38" s="75" customFormat="1" x14ac:dyDescent="0.2">
      <c r="AI2448" s="96"/>
      <c r="AJ2448" s="98"/>
      <c r="AK2448" s="115"/>
      <c r="AL2448" s="98"/>
    </row>
    <row r="2449" spans="35:38" s="75" customFormat="1" x14ac:dyDescent="0.2">
      <c r="AI2449" s="96"/>
      <c r="AJ2449" s="98"/>
      <c r="AK2449" s="115"/>
      <c r="AL2449" s="98"/>
    </row>
    <row r="2450" spans="35:38" s="75" customFormat="1" x14ac:dyDescent="0.2">
      <c r="AI2450" s="96"/>
      <c r="AJ2450" s="98"/>
      <c r="AK2450" s="115"/>
      <c r="AL2450" s="98"/>
    </row>
    <row r="2451" spans="35:38" s="75" customFormat="1" x14ac:dyDescent="0.2">
      <c r="AI2451" s="96"/>
      <c r="AJ2451" s="98"/>
      <c r="AK2451" s="115"/>
      <c r="AL2451" s="98"/>
    </row>
    <row r="2452" spans="35:38" s="75" customFormat="1" x14ac:dyDescent="0.2">
      <c r="AI2452" s="96"/>
      <c r="AJ2452" s="98"/>
      <c r="AK2452" s="115"/>
      <c r="AL2452" s="98"/>
    </row>
    <row r="2453" spans="35:38" s="75" customFormat="1" x14ac:dyDescent="0.2">
      <c r="AI2453" s="96"/>
      <c r="AJ2453" s="98"/>
      <c r="AK2453" s="115"/>
      <c r="AL2453" s="98"/>
    </row>
    <row r="2454" spans="35:38" s="75" customFormat="1" x14ac:dyDescent="0.2">
      <c r="AI2454" s="96"/>
      <c r="AJ2454" s="98"/>
      <c r="AK2454" s="115"/>
      <c r="AL2454" s="98"/>
    </row>
    <row r="2455" spans="35:38" s="75" customFormat="1" x14ac:dyDescent="0.2">
      <c r="AI2455" s="96"/>
      <c r="AJ2455" s="98"/>
      <c r="AK2455" s="115"/>
      <c r="AL2455" s="98"/>
    </row>
    <row r="2456" spans="35:38" s="75" customFormat="1" x14ac:dyDescent="0.2">
      <c r="AI2456" s="96"/>
      <c r="AJ2456" s="98"/>
      <c r="AK2456" s="115"/>
      <c r="AL2456" s="98"/>
    </row>
    <row r="2457" spans="35:38" s="75" customFormat="1" x14ac:dyDescent="0.2">
      <c r="AI2457" s="96"/>
      <c r="AJ2457" s="98"/>
      <c r="AK2457" s="115"/>
      <c r="AL2457" s="98"/>
    </row>
    <row r="2458" spans="35:38" s="75" customFormat="1" x14ac:dyDescent="0.2">
      <c r="AI2458" s="96"/>
      <c r="AJ2458" s="98"/>
      <c r="AK2458" s="115"/>
      <c r="AL2458" s="98"/>
    </row>
    <row r="2459" spans="35:38" s="75" customFormat="1" x14ac:dyDescent="0.2">
      <c r="AI2459" s="96"/>
      <c r="AJ2459" s="98"/>
      <c r="AK2459" s="115"/>
      <c r="AL2459" s="98"/>
    </row>
    <row r="2460" spans="35:38" s="75" customFormat="1" x14ac:dyDescent="0.2">
      <c r="AI2460" s="96"/>
      <c r="AJ2460" s="98"/>
      <c r="AK2460" s="115"/>
      <c r="AL2460" s="98"/>
    </row>
    <row r="2461" spans="35:38" s="75" customFormat="1" x14ac:dyDescent="0.2">
      <c r="AI2461" s="96"/>
      <c r="AJ2461" s="98"/>
      <c r="AK2461" s="115"/>
      <c r="AL2461" s="98"/>
    </row>
    <row r="2462" spans="35:38" s="75" customFormat="1" x14ac:dyDescent="0.2">
      <c r="AI2462" s="96"/>
      <c r="AJ2462" s="98"/>
      <c r="AK2462" s="115"/>
      <c r="AL2462" s="98"/>
    </row>
    <row r="2463" spans="35:38" s="75" customFormat="1" x14ac:dyDescent="0.2">
      <c r="AI2463" s="96"/>
      <c r="AJ2463" s="98"/>
      <c r="AK2463" s="115"/>
      <c r="AL2463" s="98"/>
    </row>
    <row r="2464" spans="35:38" s="75" customFormat="1" x14ac:dyDescent="0.2">
      <c r="AI2464" s="96"/>
      <c r="AJ2464" s="98"/>
      <c r="AK2464" s="115"/>
      <c r="AL2464" s="98"/>
    </row>
    <row r="2465" spans="35:38" s="75" customFormat="1" x14ac:dyDescent="0.2">
      <c r="AI2465" s="96"/>
      <c r="AJ2465" s="98"/>
      <c r="AK2465" s="115"/>
      <c r="AL2465" s="98"/>
    </row>
    <row r="2466" spans="35:38" s="75" customFormat="1" x14ac:dyDescent="0.2">
      <c r="AI2466" s="96"/>
      <c r="AJ2466" s="98"/>
      <c r="AK2466" s="115"/>
      <c r="AL2466" s="98"/>
    </row>
    <row r="2467" spans="35:38" s="75" customFormat="1" x14ac:dyDescent="0.2">
      <c r="AI2467" s="96"/>
      <c r="AJ2467" s="98"/>
      <c r="AK2467" s="115"/>
      <c r="AL2467" s="98"/>
    </row>
    <row r="2468" spans="35:38" s="75" customFormat="1" x14ac:dyDescent="0.2">
      <c r="AI2468" s="96"/>
      <c r="AJ2468" s="98"/>
      <c r="AK2468" s="115"/>
      <c r="AL2468" s="98"/>
    </row>
    <row r="2469" spans="35:38" s="75" customFormat="1" x14ac:dyDescent="0.2">
      <c r="AI2469" s="96"/>
      <c r="AJ2469" s="98"/>
      <c r="AK2469" s="115"/>
      <c r="AL2469" s="98"/>
    </row>
    <row r="2470" spans="35:38" s="75" customFormat="1" x14ac:dyDescent="0.2">
      <c r="AI2470" s="96"/>
      <c r="AJ2470" s="98"/>
      <c r="AK2470" s="115"/>
      <c r="AL2470" s="98"/>
    </row>
    <row r="2471" spans="35:38" s="75" customFormat="1" x14ac:dyDescent="0.2">
      <c r="AI2471" s="96"/>
      <c r="AJ2471" s="98"/>
      <c r="AK2471" s="115"/>
      <c r="AL2471" s="98"/>
    </row>
    <row r="2472" spans="35:38" s="75" customFormat="1" x14ac:dyDescent="0.2">
      <c r="AI2472" s="96"/>
      <c r="AJ2472" s="98"/>
      <c r="AK2472" s="115"/>
      <c r="AL2472" s="98"/>
    </row>
    <row r="2473" spans="35:38" s="75" customFormat="1" x14ac:dyDescent="0.2">
      <c r="AI2473" s="96"/>
      <c r="AJ2473" s="98"/>
      <c r="AK2473" s="115"/>
      <c r="AL2473" s="98"/>
    </row>
    <row r="2474" spans="35:38" s="75" customFormat="1" x14ac:dyDescent="0.2">
      <c r="AI2474" s="96"/>
      <c r="AJ2474" s="98"/>
      <c r="AK2474" s="115"/>
      <c r="AL2474" s="98"/>
    </row>
    <row r="2475" spans="35:38" s="75" customFormat="1" x14ac:dyDescent="0.2">
      <c r="AI2475" s="96"/>
      <c r="AJ2475" s="98"/>
      <c r="AK2475" s="115"/>
      <c r="AL2475" s="98"/>
    </row>
    <row r="2476" spans="35:38" s="75" customFormat="1" x14ac:dyDescent="0.2">
      <c r="AI2476" s="96"/>
      <c r="AJ2476" s="98"/>
      <c r="AK2476" s="115"/>
      <c r="AL2476" s="98"/>
    </row>
    <row r="2477" spans="35:38" s="75" customFormat="1" x14ac:dyDescent="0.2">
      <c r="AI2477" s="96"/>
      <c r="AJ2477" s="98"/>
      <c r="AK2477" s="115"/>
      <c r="AL2477" s="98"/>
    </row>
    <row r="2478" spans="35:38" s="75" customFormat="1" x14ac:dyDescent="0.2">
      <c r="AI2478" s="96"/>
      <c r="AJ2478" s="98"/>
      <c r="AK2478" s="115"/>
      <c r="AL2478" s="98"/>
    </row>
    <row r="2479" spans="35:38" s="75" customFormat="1" x14ac:dyDescent="0.2">
      <c r="AI2479" s="96"/>
      <c r="AJ2479" s="98"/>
      <c r="AK2479" s="115"/>
      <c r="AL2479" s="98"/>
    </row>
    <row r="2480" spans="35:38" s="75" customFormat="1" x14ac:dyDescent="0.2">
      <c r="AI2480" s="96"/>
      <c r="AJ2480" s="98"/>
      <c r="AK2480" s="115"/>
      <c r="AL2480" s="98"/>
    </row>
    <row r="2481" spans="35:38" s="75" customFormat="1" x14ac:dyDescent="0.2">
      <c r="AI2481" s="96"/>
      <c r="AJ2481" s="98"/>
      <c r="AK2481" s="115"/>
      <c r="AL2481" s="98"/>
    </row>
    <row r="2482" spans="35:38" s="75" customFormat="1" x14ac:dyDescent="0.2">
      <c r="AI2482" s="96"/>
      <c r="AJ2482" s="98"/>
      <c r="AK2482" s="115"/>
      <c r="AL2482" s="98"/>
    </row>
    <row r="2483" spans="35:38" s="75" customFormat="1" x14ac:dyDescent="0.2">
      <c r="AI2483" s="96"/>
      <c r="AJ2483" s="98"/>
      <c r="AK2483" s="115"/>
      <c r="AL2483" s="98"/>
    </row>
    <row r="2484" spans="35:38" s="75" customFormat="1" x14ac:dyDescent="0.2">
      <c r="AI2484" s="96"/>
      <c r="AJ2484" s="98"/>
      <c r="AK2484" s="115"/>
      <c r="AL2484" s="98"/>
    </row>
    <row r="2485" spans="35:38" s="75" customFormat="1" x14ac:dyDescent="0.2">
      <c r="AI2485" s="96"/>
      <c r="AJ2485" s="98"/>
      <c r="AK2485" s="115"/>
      <c r="AL2485" s="98"/>
    </row>
    <row r="2486" spans="35:38" s="75" customFormat="1" x14ac:dyDescent="0.2">
      <c r="AI2486" s="96"/>
      <c r="AJ2486" s="98"/>
      <c r="AK2486" s="115"/>
      <c r="AL2486" s="98"/>
    </row>
    <row r="2487" spans="35:38" s="75" customFormat="1" x14ac:dyDescent="0.2">
      <c r="AI2487" s="96"/>
      <c r="AJ2487" s="98"/>
      <c r="AK2487" s="115"/>
      <c r="AL2487" s="98"/>
    </row>
    <row r="2488" spans="35:38" s="75" customFormat="1" x14ac:dyDescent="0.2">
      <c r="AI2488" s="96"/>
      <c r="AJ2488" s="98"/>
      <c r="AK2488" s="115"/>
      <c r="AL2488" s="98"/>
    </row>
    <row r="2489" spans="35:38" s="75" customFormat="1" x14ac:dyDescent="0.2">
      <c r="AI2489" s="96"/>
      <c r="AJ2489" s="98"/>
      <c r="AK2489" s="115"/>
      <c r="AL2489" s="98"/>
    </row>
    <row r="2490" spans="35:38" s="75" customFormat="1" x14ac:dyDescent="0.2">
      <c r="AI2490" s="96"/>
      <c r="AJ2490" s="98"/>
      <c r="AK2490" s="115"/>
      <c r="AL2490" s="98"/>
    </row>
    <row r="2491" spans="35:38" s="75" customFormat="1" x14ac:dyDescent="0.2">
      <c r="AI2491" s="96"/>
      <c r="AJ2491" s="98"/>
      <c r="AK2491" s="115"/>
      <c r="AL2491" s="98"/>
    </row>
    <row r="2492" spans="35:38" s="75" customFormat="1" x14ac:dyDescent="0.2">
      <c r="AI2492" s="96"/>
      <c r="AJ2492" s="98"/>
      <c r="AK2492" s="115"/>
      <c r="AL2492" s="98"/>
    </row>
    <row r="2493" spans="35:38" s="75" customFormat="1" x14ac:dyDescent="0.2">
      <c r="AI2493" s="96"/>
      <c r="AJ2493" s="98"/>
      <c r="AK2493" s="115"/>
      <c r="AL2493" s="98"/>
    </row>
    <row r="2494" spans="35:38" s="75" customFormat="1" x14ac:dyDescent="0.2">
      <c r="AI2494" s="96"/>
      <c r="AJ2494" s="98"/>
      <c r="AK2494" s="115"/>
      <c r="AL2494" s="98"/>
    </row>
    <row r="2495" spans="35:38" s="75" customFormat="1" x14ac:dyDescent="0.2">
      <c r="AI2495" s="96"/>
      <c r="AJ2495" s="98"/>
      <c r="AK2495" s="115"/>
      <c r="AL2495" s="98"/>
    </row>
    <row r="2496" spans="35:38" s="75" customFormat="1" x14ac:dyDescent="0.2">
      <c r="AI2496" s="96"/>
      <c r="AJ2496" s="98"/>
      <c r="AK2496" s="115"/>
      <c r="AL2496" s="98"/>
    </row>
    <row r="2497" spans="35:38" s="75" customFormat="1" x14ac:dyDescent="0.2">
      <c r="AI2497" s="96"/>
      <c r="AJ2497" s="98"/>
      <c r="AK2497" s="115"/>
      <c r="AL2497" s="98"/>
    </row>
    <row r="2498" spans="35:38" s="75" customFormat="1" x14ac:dyDescent="0.2">
      <c r="AI2498" s="96"/>
      <c r="AJ2498" s="98"/>
      <c r="AK2498" s="115"/>
      <c r="AL2498" s="98"/>
    </row>
    <row r="2499" spans="35:38" s="75" customFormat="1" x14ac:dyDescent="0.2">
      <c r="AI2499" s="96"/>
      <c r="AJ2499" s="98"/>
      <c r="AK2499" s="115"/>
      <c r="AL2499" s="98"/>
    </row>
    <row r="2500" spans="35:38" s="75" customFormat="1" x14ac:dyDescent="0.2">
      <c r="AI2500" s="96"/>
      <c r="AJ2500" s="98"/>
      <c r="AK2500" s="115"/>
      <c r="AL2500" s="98"/>
    </row>
    <row r="2501" spans="35:38" s="75" customFormat="1" x14ac:dyDescent="0.2">
      <c r="AI2501" s="96"/>
      <c r="AJ2501" s="98"/>
      <c r="AK2501" s="115"/>
      <c r="AL2501" s="98"/>
    </row>
    <row r="2502" spans="35:38" s="75" customFormat="1" x14ac:dyDescent="0.2">
      <c r="AI2502" s="96"/>
      <c r="AJ2502" s="98"/>
      <c r="AK2502" s="115"/>
      <c r="AL2502" s="98"/>
    </row>
    <row r="2503" spans="35:38" s="75" customFormat="1" x14ac:dyDescent="0.2">
      <c r="AI2503" s="96"/>
      <c r="AJ2503" s="98"/>
      <c r="AK2503" s="115"/>
      <c r="AL2503" s="98"/>
    </row>
    <row r="2504" spans="35:38" s="75" customFormat="1" x14ac:dyDescent="0.2">
      <c r="AI2504" s="96"/>
      <c r="AJ2504" s="98"/>
      <c r="AK2504" s="115"/>
      <c r="AL2504" s="98"/>
    </row>
    <row r="2505" spans="35:38" s="75" customFormat="1" x14ac:dyDescent="0.2">
      <c r="AI2505" s="96"/>
      <c r="AJ2505" s="98"/>
      <c r="AK2505" s="115"/>
      <c r="AL2505" s="98"/>
    </row>
    <row r="2506" spans="35:38" s="75" customFormat="1" x14ac:dyDescent="0.2">
      <c r="AI2506" s="96"/>
      <c r="AJ2506" s="98"/>
      <c r="AK2506" s="115"/>
      <c r="AL2506" s="98"/>
    </row>
    <row r="2507" spans="35:38" s="75" customFormat="1" x14ac:dyDescent="0.2">
      <c r="AI2507" s="96"/>
      <c r="AJ2507" s="98"/>
      <c r="AK2507" s="115"/>
      <c r="AL2507" s="98"/>
    </row>
    <row r="2508" spans="35:38" s="75" customFormat="1" x14ac:dyDescent="0.2">
      <c r="AI2508" s="96"/>
      <c r="AJ2508" s="98"/>
      <c r="AK2508" s="115"/>
      <c r="AL2508" s="98"/>
    </row>
    <row r="2509" spans="35:38" s="75" customFormat="1" x14ac:dyDescent="0.2">
      <c r="AI2509" s="96"/>
      <c r="AJ2509" s="98"/>
      <c r="AK2509" s="115"/>
      <c r="AL2509" s="98"/>
    </row>
    <row r="2510" spans="35:38" s="75" customFormat="1" x14ac:dyDescent="0.2">
      <c r="AI2510" s="96"/>
      <c r="AJ2510" s="98"/>
      <c r="AK2510" s="115"/>
      <c r="AL2510" s="98"/>
    </row>
    <row r="2511" spans="35:38" s="75" customFormat="1" x14ac:dyDescent="0.2">
      <c r="AI2511" s="96"/>
      <c r="AJ2511" s="98"/>
      <c r="AK2511" s="115"/>
      <c r="AL2511" s="98"/>
    </row>
    <row r="2512" spans="35:38" s="75" customFormat="1" x14ac:dyDescent="0.2">
      <c r="AI2512" s="96"/>
      <c r="AJ2512" s="98"/>
      <c r="AK2512" s="115"/>
      <c r="AL2512" s="98"/>
    </row>
    <row r="2513" spans="35:38" s="75" customFormat="1" x14ac:dyDescent="0.2">
      <c r="AI2513" s="96"/>
      <c r="AJ2513" s="98"/>
      <c r="AK2513" s="115"/>
      <c r="AL2513" s="98"/>
    </row>
    <row r="2514" spans="35:38" s="75" customFormat="1" x14ac:dyDescent="0.2">
      <c r="AI2514" s="96"/>
      <c r="AJ2514" s="98"/>
      <c r="AK2514" s="115"/>
      <c r="AL2514" s="98"/>
    </row>
    <row r="2515" spans="35:38" s="75" customFormat="1" x14ac:dyDescent="0.2">
      <c r="AI2515" s="96"/>
      <c r="AJ2515" s="98"/>
      <c r="AK2515" s="115"/>
      <c r="AL2515" s="98"/>
    </row>
    <row r="2516" spans="35:38" s="75" customFormat="1" x14ac:dyDescent="0.2">
      <c r="AI2516" s="96"/>
      <c r="AJ2516" s="98"/>
      <c r="AK2516" s="115"/>
      <c r="AL2516" s="98"/>
    </row>
    <row r="2517" spans="35:38" s="75" customFormat="1" x14ac:dyDescent="0.2">
      <c r="AI2517" s="96"/>
      <c r="AJ2517" s="98"/>
      <c r="AK2517" s="115"/>
      <c r="AL2517" s="98"/>
    </row>
    <row r="2518" spans="35:38" s="75" customFormat="1" x14ac:dyDescent="0.2">
      <c r="AI2518" s="96"/>
      <c r="AJ2518" s="98"/>
      <c r="AK2518" s="115"/>
      <c r="AL2518" s="98"/>
    </row>
    <row r="2519" spans="35:38" s="75" customFormat="1" x14ac:dyDescent="0.2">
      <c r="AI2519" s="96"/>
      <c r="AJ2519" s="98"/>
      <c r="AK2519" s="115"/>
      <c r="AL2519" s="98"/>
    </row>
    <row r="2520" spans="35:38" s="75" customFormat="1" x14ac:dyDescent="0.2">
      <c r="AI2520" s="96"/>
      <c r="AJ2520" s="98"/>
      <c r="AK2520" s="115"/>
      <c r="AL2520" s="98"/>
    </row>
    <row r="2521" spans="35:38" s="75" customFormat="1" x14ac:dyDescent="0.2">
      <c r="AI2521" s="96"/>
      <c r="AJ2521" s="98"/>
      <c r="AK2521" s="115"/>
      <c r="AL2521" s="98"/>
    </row>
    <row r="2522" spans="35:38" s="75" customFormat="1" x14ac:dyDescent="0.2">
      <c r="AI2522" s="96"/>
      <c r="AJ2522" s="98"/>
      <c r="AK2522" s="115"/>
      <c r="AL2522" s="98"/>
    </row>
    <row r="2523" spans="35:38" s="75" customFormat="1" x14ac:dyDescent="0.2">
      <c r="AI2523" s="96"/>
      <c r="AJ2523" s="98"/>
      <c r="AK2523" s="115"/>
      <c r="AL2523" s="98"/>
    </row>
    <row r="2524" spans="35:38" s="75" customFormat="1" x14ac:dyDescent="0.2">
      <c r="AI2524" s="96"/>
      <c r="AJ2524" s="98"/>
      <c r="AK2524" s="115"/>
      <c r="AL2524" s="98"/>
    </row>
    <row r="2525" spans="35:38" s="75" customFormat="1" x14ac:dyDescent="0.2">
      <c r="AI2525" s="96"/>
      <c r="AJ2525" s="98"/>
      <c r="AK2525" s="115"/>
      <c r="AL2525" s="98"/>
    </row>
    <row r="2526" spans="35:38" s="75" customFormat="1" x14ac:dyDescent="0.2">
      <c r="AI2526" s="96"/>
      <c r="AJ2526" s="98"/>
      <c r="AK2526" s="115"/>
      <c r="AL2526" s="98"/>
    </row>
    <row r="2527" spans="35:38" s="75" customFormat="1" x14ac:dyDescent="0.2">
      <c r="AI2527" s="96"/>
      <c r="AJ2527" s="98"/>
      <c r="AK2527" s="115"/>
      <c r="AL2527" s="98"/>
    </row>
    <row r="2528" spans="35:38" s="75" customFormat="1" x14ac:dyDescent="0.2">
      <c r="AI2528" s="96"/>
      <c r="AJ2528" s="98"/>
      <c r="AK2528" s="115"/>
      <c r="AL2528" s="98"/>
    </row>
    <row r="2529" spans="35:38" s="75" customFormat="1" x14ac:dyDescent="0.2">
      <c r="AI2529" s="96"/>
      <c r="AJ2529" s="98"/>
      <c r="AK2529" s="115"/>
      <c r="AL2529" s="98"/>
    </row>
    <row r="2530" spans="35:38" s="75" customFormat="1" x14ac:dyDescent="0.2">
      <c r="AI2530" s="96"/>
      <c r="AJ2530" s="98"/>
      <c r="AK2530" s="115"/>
      <c r="AL2530" s="98"/>
    </row>
    <row r="2531" spans="35:38" s="75" customFormat="1" x14ac:dyDescent="0.2">
      <c r="AI2531" s="96"/>
      <c r="AJ2531" s="98"/>
      <c r="AK2531" s="115"/>
      <c r="AL2531" s="98"/>
    </row>
    <row r="2532" spans="35:38" s="75" customFormat="1" x14ac:dyDescent="0.2">
      <c r="AI2532" s="96"/>
      <c r="AJ2532" s="98"/>
      <c r="AK2532" s="115"/>
      <c r="AL2532" s="98"/>
    </row>
    <row r="2533" spans="35:38" s="75" customFormat="1" x14ac:dyDescent="0.2">
      <c r="AI2533" s="96"/>
      <c r="AJ2533" s="98"/>
      <c r="AK2533" s="115"/>
      <c r="AL2533" s="98"/>
    </row>
    <row r="2534" spans="35:38" s="75" customFormat="1" x14ac:dyDescent="0.2">
      <c r="AI2534" s="96"/>
      <c r="AJ2534" s="98"/>
      <c r="AK2534" s="115"/>
      <c r="AL2534" s="98"/>
    </row>
    <row r="2535" spans="35:38" s="75" customFormat="1" x14ac:dyDescent="0.2">
      <c r="AI2535" s="96"/>
      <c r="AJ2535" s="98"/>
      <c r="AK2535" s="115"/>
      <c r="AL2535" s="98"/>
    </row>
    <row r="2536" spans="35:38" s="75" customFormat="1" x14ac:dyDescent="0.2">
      <c r="AI2536" s="96"/>
      <c r="AJ2536" s="98"/>
      <c r="AK2536" s="115"/>
      <c r="AL2536" s="98"/>
    </row>
    <row r="2537" spans="35:38" s="75" customFormat="1" x14ac:dyDescent="0.2">
      <c r="AI2537" s="96"/>
      <c r="AJ2537" s="98"/>
      <c r="AK2537" s="115"/>
      <c r="AL2537" s="98"/>
    </row>
    <row r="2538" spans="35:38" s="75" customFormat="1" x14ac:dyDescent="0.2">
      <c r="AI2538" s="96"/>
      <c r="AJ2538" s="98"/>
      <c r="AK2538" s="115"/>
      <c r="AL2538" s="98"/>
    </row>
    <row r="2539" spans="35:38" s="75" customFormat="1" x14ac:dyDescent="0.2">
      <c r="AI2539" s="96"/>
      <c r="AJ2539" s="98"/>
      <c r="AK2539" s="115"/>
      <c r="AL2539" s="98"/>
    </row>
    <row r="2540" spans="35:38" s="75" customFormat="1" x14ac:dyDescent="0.2">
      <c r="AI2540" s="96"/>
      <c r="AJ2540" s="98"/>
      <c r="AK2540" s="115"/>
      <c r="AL2540" s="98"/>
    </row>
    <row r="2541" spans="35:38" s="75" customFormat="1" x14ac:dyDescent="0.2">
      <c r="AI2541" s="96"/>
      <c r="AJ2541" s="98"/>
      <c r="AK2541" s="115"/>
      <c r="AL2541" s="98"/>
    </row>
    <row r="2542" spans="35:38" s="75" customFormat="1" x14ac:dyDescent="0.2">
      <c r="AI2542" s="96"/>
      <c r="AJ2542" s="98"/>
      <c r="AK2542" s="115"/>
      <c r="AL2542" s="98"/>
    </row>
    <row r="2543" spans="35:38" s="75" customFormat="1" x14ac:dyDescent="0.2">
      <c r="AI2543" s="96"/>
      <c r="AJ2543" s="98"/>
      <c r="AK2543" s="115"/>
      <c r="AL2543" s="98"/>
    </row>
    <row r="2544" spans="35:38" s="75" customFormat="1" x14ac:dyDescent="0.2">
      <c r="AI2544" s="96"/>
      <c r="AJ2544" s="98"/>
      <c r="AK2544" s="115"/>
      <c r="AL2544" s="98"/>
    </row>
    <row r="2545" spans="35:38" s="75" customFormat="1" x14ac:dyDescent="0.2">
      <c r="AI2545" s="96"/>
      <c r="AJ2545" s="98"/>
      <c r="AK2545" s="115"/>
      <c r="AL2545" s="98"/>
    </row>
    <row r="2546" spans="35:38" s="75" customFormat="1" x14ac:dyDescent="0.2">
      <c r="AI2546" s="96"/>
      <c r="AJ2546" s="98"/>
      <c r="AK2546" s="115"/>
      <c r="AL2546" s="98"/>
    </row>
    <row r="2547" spans="35:38" s="75" customFormat="1" x14ac:dyDescent="0.2">
      <c r="AI2547" s="96"/>
      <c r="AJ2547" s="98"/>
      <c r="AK2547" s="115"/>
      <c r="AL2547" s="98"/>
    </row>
    <row r="2548" spans="35:38" s="75" customFormat="1" x14ac:dyDescent="0.2">
      <c r="AI2548" s="96"/>
      <c r="AJ2548" s="98"/>
      <c r="AK2548" s="115"/>
      <c r="AL2548" s="98"/>
    </row>
    <row r="2549" spans="35:38" s="75" customFormat="1" x14ac:dyDescent="0.2">
      <c r="AI2549" s="96"/>
      <c r="AJ2549" s="98"/>
      <c r="AK2549" s="115"/>
      <c r="AL2549" s="98"/>
    </row>
    <row r="2550" spans="35:38" s="75" customFormat="1" x14ac:dyDescent="0.2">
      <c r="AI2550" s="96"/>
      <c r="AJ2550" s="98"/>
      <c r="AK2550" s="115"/>
      <c r="AL2550" s="98"/>
    </row>
    <row r="2551" spans="35:38" s="75" customFormat="1" x14ac:dyDescent="0.2">
      <c r="AI2551" s="96"/>
      <c r="AJ2551" s="98"/>
      <c r="AK2551" s="115"/>
      <c r="AL2551" s="98"/>
    </row>
    <row r="2552" spans="35:38" s="75" customFormat="1" x14ac:dyDescent="0.2">
      <c r="AI2552" s="96"/>
      <c r="AJ2552" s="98"/>
      <c r="AK2552" s="115"/>
      <c r="AL2552" s="98"/>
    </row>
    <row r="2553" spans="35:38" s="75" customFormat="1" x14ac:dyDescent="0.2">
      <c r="AI2553" s="96"/>
      <c r="AJ2553" s="98"/>
      <c r="AK2553" s="115"/>
      <c r="AL2553" s="98"/>
    </row>
    <row r="2554" spans="35:38" s="75" customFormat="1" x14ac:dyDescent="0.2">
      <c r="AI2554" s="96"/>
      <c r="AJ2554" s="98"/>
      <c r="AK2554" s="115"/>
      <c r="AL2554" s="98"/>
    </row>
    <row r="2555" spans="35:38" s="75" customFormat="1" x14ac:dyDescent="0.2">
      <c r="AI2555" s="96"/>
      <c r="AJ2555" s="98"/>
      <c r="AK2555" s="115"/>
      <c r="AL2555" s="98"/>
    </row>
    <row r="2556" spans="35:38" s="75" customFormat="1" x14ac:dyDescent="0.2">
      <c r="AI2556" s="96"/>
      <c r="AJ2556" s="98"/>
      <c r="AK2556" s="115"/>
      <c r="AL2556" s="98"/>
    </row>
    <row r="2557" spans="35:38" s="75" customFormat="1" x14ac:dyDescent="0.2">
      <c r="AI2557" s="96"/>
      <c r="AJ2557" s="98"/>
      <c r="AK2557" s="115"/>
      <c r="AL2557" s="98"/>
    </row>
    <row r="2558" spans="35:38" s="75" customFormat="1" x14ac:dyDescent="0.2">
      <c r="AI2558" s="96"/>
      <c r="AJ2558" s="98"/>
      <c r="AK2558" s="115"/>
      <c r="AL2558" s="98"/>
    </row>
    <row r="2559" spans="35:38" s="75" customFormat="1" x14ac:dyDescent="0.2">
      <c r="AI2559" s="96"/>
      <c r="AJ2559" s="98"/>
      <c r="AK2559" s="115"/>
      <c r="AL2559" s="98"/>
    </row>
    <row r="2560" spans="35:38" s="75" customFormat="1" x14ac:dyDescent="0.2">
      <c r="AI2560" s="96"/>
      <c r="AJ2560" s="98"/>
      <c r="AK2560" s="115"/>
      <c r="AL2560" s="98"/>
    </row>
    <row r="2561" spans="35:38" s="75" customFormat="1" x14ac:dyDescent="0.2">
      <c r="AI2561" s="96"/>
      <c r="AJ2561" s="98"/>
      <c r="AK2561" s="115"/>
      <c r="AL2561" s="98"/>
    </row>
    <row r="2562" spans="35:38" s="75" customFormat="1" x14ac:dyDescent="0.2">
      <c r="AI2562" s="96"/>
      <c r="AJ2562" s="98"/>
      <c r="AK2562" s="115"/>
      <c r="AL2562" s="98"/>
    </row>
    <row r="2563" spans="35:38" s="75" customFormat="1" x14ac:dyDescent="0.2">
      <c r="AI2563" s="96"/>
      <c r="AJ2563" s="98"/>
      <c r="AK2563" s="115"/>
      <c r="AL2563" s="98"/>
    </row>
    <row r="2564" spans="35:38" s="75" customFormat="1" x14ac:dyDescent="0.2">
      <c r="AI2564" s="96"/>
      <c r="AJ2564" s="98"/>
      <c r="AK2564" s="115"/>
      <c r="AL2564" s="98"/>
    </row>
    <row r="2565" spans="35:38" s="75" customFormat="1" x14ac:dyDescent="0.2">
      <c r="AI2565" s="96"/>
      <c r="AJ2565" s="98"/>
      <c r="AK2565" s="115"/>
      <c r="AL2565" s="98"/>
    </row>
    <row r="2566" spans="35:38" s="75" customFormat="1" x14ac:dyDescent="0.2">
      <c r="AI2566" s="96"/>
      <c r="AJ2566" s="98"/>
      <c r="AK2566" s="115"/>
      <c r="AL2566" s="98"/>
    </row>
    <row r="2567" spans="35:38" s="75" customFormat="1" x14ac:dyDescent="0.2">
      <c r="AI2567" s="96"/>
      <c r="AJ2567" s="98"/>
      <c r="AK2567" s="115"/>
      <c r="AL2567" s="98"/>
    </row>
    <row r="2568" spans="35:38" s="75" customFormat="1" x14ac:dyDescent="0.2">
      <c r="AI2568" s="96"/>
      <c r="AJ2568" s="98"/>
      <c r="AK2568" s="115"/>
      <c r="AL2568" s="98"/>
    </row>
    <row r="2569" spans="35:38" s="75" customFormat="1" x14ac:dyDescent="0.2">
      <c r="AI2569" s="96"/>
      <c r="AJ2569" s="98"/>
      <c r="AK2569" s="115"/>
      <c r="AL2569" s="98"/>
    </row>
    <row r="2570" spans="35:38" s="75" customFormat="1" x14ac:dyDescent="0.2">
      <c r="AI2570" s="96"/>
      <c r="AJ2570" s="98"/>
      <c r="AK2570" s="115"/>
      <c r="AL2570" s="98"/>
    </row>
    <row r="2571" spans="35:38" s="75" customFormat="1" x14ac:dyDescent="0.2">
      <c r="AI2571" s="96"/>
      <c r="AJ2571" s="98"/>
      <c r="AK2571" s="115"/>
      <c r="AL2571" s="98"/>
    </row>
    <row r="2572" spans="35:38" s="75" customFormat="1" x14ac:dyDescent="0.2">
      <c r="AI2572" s="96"/>
      <c r="AJ2572" s="98"/>
      <c r="AK2572" s="115"/>
      <c r="AL2572" s="98"/>
    </row>
    <row r="2573" spans="35:38" s="75" customFormat="1" x14ac:dyDescent="0.2">
      <c r="AI2573" s="96"/>
      <c r="AJ2573" s="98"/>
      <c r="AK2573" s="115"/>
      <c r="AL2573" s="98"/>
    </row>
    <row r="2574" spans="35:38" s="75" customFormat="1" x14ac:dyDescent="0.2">
      <c r="AI2574" s="96"/>
      <c r="AJ2574" s="98"/>
      <c r="AK2574" s="115"/>
      <c r="AL2574" s="98"/>
    </row>
    <row r="2575" spans="35:38" s="75" customFormat="1" x14ac:dyDescent="0.2">
      <c r="AI2575" s="96"/>
      <c r="AJ2575" s="98"/>
      <c r="AK2575" s="115"/>
      <c r="AL2575" s="98"/>
    </row>
    <row r="2576" spans="35:38" s="75" customFormat="1" x14ac:dyDescent="0.2">
      <c r="AI2576" s="96"/>
      <c r="AJ2576" s="98"/>
      <c r="AK2576" s="115"/>
      <c r="AL2576" s="98"/>
    </row>
    <row r="2577" spans="35:38" s="75" customFormat="1" x14ac:dyDescent="0.2">
      <c r="AI2577" s="96"/>
      <c r="AJ2577" s="98"/>
      <c r="AK2577" s="115"/>
      <c r="AL2577" s="98"/>
    </row>
    <row r="2578" spans="35:38" s="75" customFormat="1" x14ac:dyDescent="0.2">
      <c r="AI2578" s="96"/>
      <c r="AJ2578" s="98"/>
      <c r="AK2578" s="115"/>
      <c r="AL2578" s="98"/>
    </row>
    <row r="2579" spans="35:38" s="75" customFormat="1" x14ac:dyDescent="0.2">
      <c r="AI2579" s="96"/>
      <c r="AJ2579" s="98"/>
      <c r="AK2579" s="115"/>
      <c r="AL2579" s="98"/>
    </row>
    <row r="2580" spans="35:38" s="75" customFormat="1" x14ac:dyDescent="0.2">
      <c r="AI2580" s="96"/>
      <c r="AJ2580" s="98"/>
      <c r="AK2580" s="115"/>
      <c r="AL2580" s="98"/>
    </row>
    <row r="2581" spans="35:38" s="75" customFormat="1" x14ac:dyDescent="0.2">
      <c r="AI2581" s="96"/>
      <c r="AJ2581" s="98"/>
      <c r="AK2581" s="115"/>
      <c r="AL2581" s="98"/>
    </row>
    <row r="2582" spans="35:38" s="75" customFormat="1" x14ac:dyDescent="0.2">
      <c r="AI2582" s="96"/>
      <c r="AJ2582" s="98"/>
      <c r="AK2582" s="115"/>
      <c r="AL2582" s="98"/>
    </row>
    <row r="2583" spans="35:38" s="75" customFormat="1" x14ac:dyDescent="0.2">
      <c r="AI2583" s="96"/>
      <c r="AJ2583" s="98"/>
      <c r="AK2583" s="115"/>
      <c r="AL2583" s="98"/>
    </row>
    <row r="2584" spans="35:38" s="75" customFormat="1" x14ac:dyDescent="0.2">
      <c r="AI2584" s="96"/>
      <c r="AJ2584" s="98"/>
      <c r="AK2584" s="115"/>
      <c r="AL2584" s="98"/>
    </row>
    <row r="2585" spans="35:38" s="75" customFormat="1" x14ac:dyDescent="0.2">
      <c r="AI2585" s="96"/>
      <c r="AJ2585" s="98"/>
      <c r="AK2585" s="115"/>
      <c r="AL2585" s="98"/>
    </row>
    <row r="2586" spans="35:38" s="75" customFormat="1" x14ac:dyDescent="0.2">
      <c r="AI2586" s="96"/>
      <c r="AJ2586" s="98"/>
      <c r="AK2586" s="115"/>
      <c r="AL2586" s="98"/>
    </row>
    <row r="2587" spans="35:38" s="75" customFormat="1" x14ac:dyDescent="0.2">
      <c r="AI2587" s="96"/>
      <c r="AJ2587" s="98"/>
      <c r="AK2587" s="115"/>
      <c r="AL2587" s="98"/>
    </row>
    <row r="2588" spans="35:38" s="75" customFormat="1" x14ac:dyDescent="0.2">
      <c r="AI2588" s="96"/>
      <c r="AJ2588" s="98"/>
      <c r="AK2588" s="115"/>
      <c r="AL2588" s="98"/>
    </row>
    <row r="2589" spans="35:38" s="75" customFormat="1" x14ac:dyDescent="0.2">
      <c r="AI2589" s="96"/>
      <c r="AJ2589" s="98"/>
      <c r="AK2589" s="115"/>
      <c r="AL2589" s="98"/>
    </row>
    <row r="2590" spans="35:38" s="75" customFormat="1" x14ac:dyDescent="0.2">
      <c r="AI2590" s="96"/>
      <c r="AJ2590" s="98"/>
      <c r="AK2590" s="115"/>
      <c r="AL2590" s="98"/>
    </row>
    <row r="2591" spans="35:38" s="75" customFormat="1" x14ac:dyDescent="0.2">
      <c r="AI2591" s="96"/>
      <c r="AJ2591" s="98"/>
      <c r="AK2591" s="115"/>
      <c r="AL2591" s="98"/>
    </row>
    <row r="2592" spans="35:38" s="75" customFormat="1" x14ac:dyDescent="0.2">
      <c r="AI2592" s="96"/>
      <c r="AJ2592" s="98"/>
      <c r="AK2592" s="115"/>
      <c r="AL2592" s="98"/>
    </row>
    <row r="2593" spans="35:38" s="75" customFormat="1" x14ac:dyDescent="0.2">
      <c r="AI2593" s="96"/>
      <c r="AJ2593" s="98"/>
      <c r="AK2593" s="115"/>
      <c r="AL2593" s="98"/>
    </row>
    <row r="2594" spans="35:38" s="75" customFormat="1" x14ac:dyDescent="0.2">
      <c r="AI2594" s="96"/>
      <c r="AJ2594" s="98"/>
      <c r="AK2594" s="115"/>
      <c r="AL2594" s="98"/>
    </row>
    <row r="2595" spans="35:38" s="75" customFormat="1" x14ac:dyDescent="0.2">
      <c r="AI2595" s="96"/>
      <c r="AJ2595" s="98"/>
      <c r="AK2595" s="115"/>
      <c r="AL2595" s="98"/>
    </row>
    <row r="2596" spans="35:38" s="75" customFormat="1" x14ac:dyDescent="0.2">
      <c r="AI2596" s="96"/>
      <c r="AJ2596" s="98"/>
      <c r="AK2596" s="115"/>
      <c r="AL2596" s="98"/>
    </row>
    <row r="2597" spans="35:38" s="75" customFormat="1" x14ac:dyDescent="0.2">
      <c r="AI2597" s="96"/>
      <c r="AJ2597" s="98"/>
      <c r="AK2597" s="115"/>
      <c r="AL2597" s="98"/>
    </row>
    <row r="2598" spans="35:38" s="75" customFormat="1" x14ac:dyDescent="0.2">
      <c r="AI2598" s="96"/>
      <c r="AJ2598" s="98"/>
      <c r="AK2598" s="115"/>
      <c r="AL2598" s="98"/>
    </row>
    <row r="2599" spans="35:38" s="75" customFormat="1" x14ac:dyDescent="0.2">
      <c r="AI2599" s="96"/>
      <c r="AJ2599" s="98"/>
      <c r="AK2599" s="115"/>
      <c r="AL2599" s="98"/>
    </row>
    <row r="2600" spans="35:38" s="75" customFormat="1" x14ac:dyDescent="0.2">
      <c r="AI2600" s="96"/>
      <c r="AJ2600" s="98"/>
      <c r="AK2600" s="115"/>
      <c r="AL2600" s="98"/>
    </row>
    <row r="2601" spans="35:38" s="75" customFormat="1" x14ac:dyDescent="0.2">
      <c r="AI2601" s="96"/>
      <c r="AJ2601" s="98"/>
      <c r="AK2601" s="115"/>
      <c r="AL2601" s="98"/>
    </row>
    <row r="2602" spans="35:38" s="75" customFormat="1" x14ac:dyDescent="0.2">
      <c r="AI2602" s="96"/>
      <c r="AJ2602" s="98"/>
      <c r="AK2602" s="115"/>
      <c r="AL2602" s="98"/>
    </row>
    <row r="2603" spans="35:38" s="75" customFormat="1" x14ac:dyDescent="0.2">
      <c r="AI2603" s="96"/>
      <c r="AJ2603" s="98"/>
      <c r="AK2603" s="115"/>
      <c r="AL2603" s="98"/>
    </row>
    <row r="2604" spans="35:38" s="75" customFormat="1" x14ac:dyDescent="0.2">
      <c r="AI2604" s="96"/>
      <c r="AJ2604" s="98"/>
      <c r="AK2604" s="115"/>
      <c r="AL2604" s="98"/>
    </row>
    <row r="2605" spans="35:38" s="75" customFormat="1" x14ac:dyDescent="0.2">
      <c r="AI2605" s="96"/>
      <c r="AJ2605" s="98"/>
      <c r="AK2605" s="115"/>
      <c r="AL2605" s="98"/>
    </row>
    <row r="2606" spans="35:38" s="75" customFormat="1" x14ac:dyDescent="0.2">
      <c r="AI2606" s="96"/>
      <c r="AJ2606" s="98"/>
      <c r="AK2606" s="115"/>
      <c r="AL2606" s="98"/>
    </row>
    <row r="2607" spans="35:38" s="75" customFormat="1" x14ac:dyDescent="0.2">
      <c r="AI2607" s="96"/>
      <c r="AJ2607" s="98"/>
      <c r="AK2607" s="115"/>
      <c r="AL2607" s="98"/>
    </row>
    <row r="2608" spans="35:38" s="75" customFormat="1" x14ac:dyDescent="0.2">
      <c r="AI2608" s="96"/>
      <c r="AJ2608" s="98"/>
      <c r="AK2608" s="115"/>
      <c r="AL2608" s="98"/>
    </row>
    <row r="2609" spans="35:38" s="75" customFormat="1" x14ac:dyDescent="0.2">
      <c r="AI2609" s="96"/>
      <c r="AJ2609" s="98"/>
      <c r="AK2609" s="115"/>
      <c r="AL2609" s="98"/>
    </row>
    <row r="2610" spans="35:38" s="75" customFormat="1" x14ac:dyDescent="0.2">
      <c r="AI2610" s="96"/>
      <c r="AJ2610" s="98"/>
      <c r="AK2610" s="115"/>
      <c r="AL2610" s="98"/>
    </row>
    <row r="2611" spans="35:38" s="75" customFormat="1" x14ac:dyDescent="0.2">
      <c r="AI2611" s="96"/>
      <c r="AJ2611" s="98"/>
      <c r="AK2611" s="115"/>
      <c r="AL2611" s="98"/>
    </row>
    <row r="2612" spans="35:38" s="75" customFormat="1" x14ac:dyDescent="0.2">
      <c r="AI2612" s="96"/>
      <c r="AJ2612" s="98"/>
      <c r="AK2612" s="115"/>
      <c r="AL2612" s="98"/>
    </row>
    <row r="2613" spans="35:38" s="75" customFormat="1" x14ac:dyDescent="0.2">
      <c r="AI2613" s="96"/>
      <c r="AJ2613" s="98"/>
      <c r="AK2613" s="115"/>
      <c r="AL2613" s="98"/>
    </row>
    <row r="2614" spans="35:38" s="75" customFormat="1" x14ac:dyDescent="0.2">
      <c r="AI2614" s="96"/>
      <c r="AJ2614" s="98"/>
      <c r="AK2614" s="115"/>
      <c r="AL2614" s="98"/>
    </row>
    <row r="2615" spans="35:38" s="75" customFormat="1" x14ac:dyDescent="0.2">
      <c r="AI2615" s="96"/>
      <c r="AJ2615" s="98"/>
      <c r="AK2615" s="115"/>
      <c r="AL2615" s="98"/>
    </row>
    <row r="2616" spans="35:38" s="75" customFormat="1" x14ac:dyDescent="0.2">
      <c r="AI2616" s="96"/>
      <c r="AJ2616" s="98"/>
      <c r="AK2616" s="115"/>
      <c r="AL2616" s="98"/>
    </row>
    <row r="2617" spans="35:38" s="75" customFormat="1" x14ac:dyDescent="0.2">
      <c r="AI2617" s="96"/>
      <c r="AJ2617" s="98"/>
      <c r="AK2617" s="115"/>
      <c r="AL2617" s="98"/>
    </row>
    <row r="2618" spans="35:38" s="75" customFormat="1" x14ac:dyDescent="0.2">
      <c r="AI2618" s="96"/>
      <c r="AJ2618" s="98"/>
      <c r="AK2618" s="115"/>
      <c r="AL2618" s="98"/>
    </row>
    <row r="2619" spans="35:38" s="75" customFormat="1" x14ac:dyDescent="0.2">
      <c r="AI2619" s="96"/>
      <c r="AJ2619" s="98"/>
      <c r="AK2619" s="115"/>
      <c r="AL2619" s="98"/>
    </row>
    <row r="2620" spans="35:38" s="75" customFormat="1" x14ac:dyDescent="0.2">
      <c r="AI2620" s="96"/>
      <c r="AJ2620" s="98"/>
      <c r="AK2620" s="115"/>
      <c r="AL2620" s="98"/>
    </row>
    <row r="2621" spans="35:38" s="75" customFormat="1" x14ac:dyDescent="0.2">
      <c r="AI2621" s="96"/>
      <c r="AJ2621" s="98"/>
      <c r="AK2621" s="115"/>
      <c r="AL2621" s="98"/>
    </row>
    <row r="2622" spans="35:38" s="75" customFormat="1" x14ac:dyDescent="0.2">
      <c r="AI2622" s="96"/>
      <c r="AJ2622" s="98"/>
      <c r="AK2622" s="115"/>
      <c r="AL2622" s="98"/>
    </row>
    <row r="2623" spans="35:38" s="75" customFormat="1" x14ac:dyDescent="0.2">
      <c r="AI2623" s="96"/>
      <c r="AJ2623" s="98"/>
      <c r="AK2623" s="115"/>
      <c r="AL2623" s="98"/>
    </row>
    <row r="2624" spans="35:38" s="75" customFormat="1" x14ac:dyDescent="0.2">
      <c r="AI2624" s="96"/>
      <c r="AJ2624" s="98"/>
      <c r="AK2624" s="115"/>
      <c r="AL2624" s="98"/>
    </row>
    <row r="2625" spans="31:38" s="75" customFormat="1" x14ac:dyDescent="0.2">
      <c r="AI2625" s="96"/>
      <c r="AJ2625" s="98"/>
      <c r="AK2625" s="115"/>
      <c r="AL2625" s="98"/>
    </row>
    <row r="2626" spans="31:38" s="75" customFormat="1" x14ac:dyDescent="0.2">
      <c r="AI2626" s="96"/>
      <c r="AJ2626" s="98"/>
      <c r="AK2626" s="115"/>
      <c r="AL2626" s="98"/>
    </row>
    <row r="2627" spans="31:38" s="75" customFormat="1" x14ac:dyDescent="0.2">
      <c r="AI2627" s="96"/>
      <c r="AJ2627" s="98"/>
      <c r="AK2627" s="115"/>
      <c r="AL2627" s="98"/>
    </row>
    <row r="2628" spans="31:38" s="75" customFormat="1" x14ac:dyDescent="0.2">
      <c r="AI2628" s="96"/>
      <c r="AJ2628" s="98"/>
      <c r="AK2628" s="115"/>
      <c r="AL2628" s="98"/>
    </row>
    <row r="2629" spans="31:38" s="75" customFormat="1" x14ac:dyDescent="0.2">
      <c r="AI2629" s="96"/>
      <c r="AJ2629" s="98"/>
      <c r="AK2629" s="115"/>
      <c r="AL2629" s="98"/>
    </row>
    <row r="2630" spans="31:38" s="75" customFormat="1" x14ac:dyDescent="0.2">
      <c r="AI2630" s="96"/>
      <c r="AJ2630" s="98"/>
      <c r="AK2630" s="115"/>
      <c r="AL2630" s="98"/>
    </row>
    <row r="2631" spans="31:38" s="75" customFormat="1" x14ac:dyDescent="0.2">
      <c r="AI2631" s="96"/>
      <c r="AJ2631" s="98"/>
      <c r="AK2631" s="115"/>
      <c r="AL2631" s="98"/>
    </row>
    <row r="2632" spans="31:38" s="75" customFormat="1" x14ac:dyDescent="0.2">
      <c r="AI2632" s="96"/>
      <c r="AJ2632" s="98"/>
      <c r="AK2632" s="115"/>
      <c r="AL2632" s="98"/>
    </row>
    <row r="2633" spans="31:38" s="75" customFormat="1" x14ac:dyDescent="0.2">
      <c r="AI2633" s="96"/>
      <c r="AJ2633" s="98"/>
      <c r="AK2633" s="115"/>
      <c r="AL2633" s="98"/>
    </row>
    <row r="2634" spans="31:38" s="75" customFormat="1" x14ac:dyDescent="0.2">
      <c r="AI2634" s="96"/>
      <c r="AJ2634" s="98"/>
      <c r="AK2634" s="115"/>
      <c r="AL2634" s="98"/>
    </row>
    <row r="2635" spans="31:38" s="75" customFormat="1" x14ac:dyDescent="0.2">
      <c r="AI2635" s="96"/>
      <c r="AJ2635" s="98"/>
      <c r="AK2635" s="115"/>
      <c r="AL2635" s="98"/>
    </row>
    <row r="2636" spans="31:38" s="75" customFormat="1" x14ac:dyDescent="0.2">
      <c r="AI2636" s="96"/>
      <c r="AJ2636" s="98"/>
      <c r="AK2636" s="115"/>
      <c r="AL2636" s="98"/>
    </row>
    <row r="2637" spans="31:38" s="75" customFormat="1" x14ac:dyDescent="0.2">
      <c r="AI2637" s="96"/>
      <c r="AJ2637" s="98"/>
      <c r="AK2637" s="115"/>
      <c r="AL2637" s="98"/>
    </row>
    <row r="2638" spans="31:38" s="75" customFormat="1" x14ac:dyDescent="0.2">
      <c r="AI2638" s="96"/>
      <c r="AJ2638" s="98"/>
      <c r="AK2638" s="115"/>
      <c r="AL2638" s="98"/>
    </row>
    <row r="2639" spans="31:38" s="75" customFormat="1" x14ac:dyDescent="0.2">
      <c r="AI2639" s="96"/>
      <c r="AJ2639" s="98"/>
      <c r="AK2639" s="115"/>
      <c r="AL2639" s="98"/>
    </row>
    <row r="2640" spans="31:38" s="75" customFormat="1" x14ac:dyDescent="0.2">
      <c r="AE2640" s="125"/>
      <c r="AG2640" s="99"/>
      <c r="AH2640" s="99"/>
      <c r="AI2640" s="96"/>
      <c r="AJ2640" s="98"/>
      <c r="AK2640" s="115"/>
      <c r="AL2640" s="98"/>
    </row>
    <row r="2641" spans="31:38" s="75" customFormat="1" x14ac:dyDescent="0.2">
      <c r="AE2641" s="125"/>
      <c r="AG2641" s="99"/>
      <c r="AH2641" s="99"/>
      <c r="AI2641" s="96"/>
      <c r="AJ2641" s="98"/>
      <c r="AK2641" s="115"/>
      <c r="AL2641" s="98"/>
    </row>
    <row r="2642" spans="31:38" s="75" customFormat="1" x14ac:dyDescent="0.2">
      <c r="AE2642" s="125"/>
      <c r="AG2642" s="99"/>
      <c r="AH2642" s="99"/>
      <c r="AI2642" s="96"/>
      <c r="AJ2642" s="98"/>
      <c r="AK2642" s="115"/>
      <c r="AL2642" s="98"/>
    </row>
    <row r="2643" spans="31:38" s="75" customFormat="1" x14ac:dyDescent="0.2">
      <c r="AE2643" s="125"/>
      <c r="AG2643" s="99"/>
      <c r="AH2643" s="99"/>
      <c r="AI2643" s="96"/>
      <c r="AJ2643" s="98"/>
      <c r="AK2643" s="115"/>
      <c r="AL2643" s="98"/>
    </row>
    <row r="2644" spans="31:38" s="75" customFormat="1" x14ac:dyDescent="0.2">
      <c r="AE2644" s="125"/>
      <c r="AG2644" s="99"/>
      <c r="AH2644" s="99"/>
      <c r="AI2644" s="96"/>
      <c r="AJ2644" s="98"/>
      <c r="AK2644" s="115"/>
      <c r="AL2644" s="98"/>
    </row>
    <row r="2645" spans="31:38" s="75" customFormat="1" x14ac:dyDescent="0.2">
      <c r="AE2645" s="125"/>
      <c r="AG2645" s="99"/>
      <c r="AH2645" s="99"/>
      <c r="AI2645" s="96"/>
      <c r="AJ2645" s="98"/>
      <c r="AK2645" s="115"/>
      <c r="AL2645" s="98"/>
    </row>
    <row r="2646" spans="31:38" s="75" customFormat="1" x14ac:dyDescent="0.2">
      <c r="AE2646" s="125"/>
      <c r="AG2646" s="99"/>
      <c r="AH2646" s="99"/>
      <c r="AI2646" s="96"/>
      <c r="AJ2646" s="98"/>
      <c r="AK2646" s="115"/>
      <c r="AL2646" s="98"/>
    </row>
    <row r="2647" spans="31:38" s="75" customFormat="1" x14ac:dyDescent="0.2">
      <c r="AE2647" s="125"/>
      <c r="AG2647" s="99"/>
      <c r="AH2647" s="99"/>
      <c r="AI2647" s="96"/>
      <c r="AJ2647" s="98"/>
      <c r="AK2647" s="115"/>
      <c r="AL2647" s="98"/>
    </row>
    <row r="2648" spans="31:38" s="75" customFormat="1" x14ac:dyDescent="0.2">
      <c r="AE2648" s="125"/>
      <c r="AG2648" s="99"/>
      <c r="AH2648" s="99"/>
      <c r="AI2648" s="96"/>
      <c r="AJ2648" s="98"/>
      <c r="AK2648" s="115"/>
      <c r="AL2648" s="98"/>
    </row>
    <row r="2649" spans="31:38" s="75" customFormat="1" x14ac:dyDescent="0.2">
      <c r="AE2649" s="125"/>
      <c r="AG2649" s="99"/>
      <c r="AH2649" s="99"/>
      <c r="AI2649" s="96"/>
      <c r="AJ2649" s="98"/>
      <c r="AK2649" s="115"/>
      <c r="AL2649" s="98"/>
    </row>
    <row r="2650" spans="31:38" s="75" customFormat="1" x14ac:dyDescent="0.2">
      <c r="AE2650" s="125"/>
      <c r="AG2650" s="99"/>
      <c r="AH2650" s="99"/>
      <c r="AI2650" s="96"/>
      <c r="AJ2650" s="98"/>
      <c r="AK2650" s="115"/>
      <c r="AL2650" s="98"/>
    </row>
    <row r="2651" spans="31:38" s="75" customFormat="1" x14ac:dyDescent="0.2">
      <c r="AE2651" s="125"/>
      <c r="AG2651" s="99"/>
      <c r="AH2651" s="99"/>
      <c r="AI2651" s="96"/>
      <c r="AJ2651" s="98"/>
      <c r="AK2651" s="115"/>
      <c r="AL2651" s="98"/>
    </row>
    <row r="2652" spans="31:38" s="75" customFormat="1" x14ac:dyDescent="0.2">
      <c r="AE2652" s="125"/>
      <c r="AG2652" s="99"/>
      <c r="AH2652" s="99"/>
      <c r="AI2652" s="96"/>
      <c r="AJ2652" s="98"/>
      <c r="AK2652" s="115"/>
      <c r="AL2652" s="98"/>
    </row>
    <row r="2653" spans="31:38" s="75" customFormat="1" x14ac:dyDescent="0.2">
      <c r="AE2653" s="125"/>
      <c r="AG2653" s="99"/>
      <c r="AH2653" s="99"/>
      <c r="AI2653" s="96"/>
      <c r="AJ2653" s="98"/>
      <c r="AK2653" s="115"/>
      <c r="AL2653" s="98"/>
    </row>
    <row r="2654" spans="31:38" s="75" customFormat="1" x14ac:dyDescent="0.2">
      <c r="AE2654" s="125"/>
      <c r="AG2654" s="99"/>
      <c r="AH2654" s="99"/>
      <c r="AI2654" s="96"/>
      <c r="AJ2654" s="98"/>
      <c r="AK2654" s="115"/>
      <c r="AL2654" s="98"/>
    </row>
    <row r="2655" spans="31:38" s="75" customFormat="1" x14ac:dyDescent="0.2">
      <c r="AE2655" s="125"/>
      <c r="AG2655" s="99"/>
      <c r="AH2655" s="99"/>
      <c r="AI2655" s="96"/>
      <c r="AJ2655" s="98"/>
      <c r="AK2655" s="115"/>
      <c r="AL2655" s="98"/>
    </row>
    <row r="2656" spans="31:38" s="75" customFormat="1" x14ac:dyDescent="0.2">
      <c r="AE2656" s="125"/>
      <c r="AG2656" s="99"/>
      <c r="AH2656" s="99"/>
      <c r="AI2656" s="96"/>
      <c r="AJ2656" s="98"/>
      <c r="AK2656" s="115"/>
      <c r="AL2656" s="98"/>
    </row>
    <row r="2657" spans="31:38" s="75" customFormat="1" x14ac:dyDescent="0.2">
      <c r="AE2657" s="125"/>
      <c r="AG2657" s="99"/>
      <c r="AH2657" s="99"/>
      <c r="AI2657" s="96"/>
      <c r="AJ2657" s="98"/>
      <c r="AK2657" s="115"/>
      <c r="AL2657" s="98"/>
    </row>
    <row r="2658" spans="31:38" s="75" customFormat="1" x14ac:dyDescent="0.2">
      <c r="AE2658" s="125"/>
      <c r="AG2658" s="99"/>
      <c r="AH2658" s="99"/>
      <c r="AI2658" s="96"/>
      <c r="AJ2658" s="98"/>
      <c r="AK2658" s="115"/>
      <c r="AL2658" s="98"/>
    </row>
    <row r="2659" spans="31:38" s="75" customFormat="1" x14ac:dyDescent="0.2">
      <c r="AE2659" s="125"/>
      <c r="AG2659" s="99"/>
      <c r="AH2659" s="99"/>
      <c r="AI2659" s="96"/>
      <c r="AJ2659" s="98"/>
      <c r="AK2659" s="115"/>
      <c r="AL2659" s="98"/>
    </row>
    <row r="2660" spans="31:38" s="75" customFormat="1" x14ac:dyDescent="0.2">
      <c r="AE2660" s="125"/>
      <c r="AG2660" s="99"/>
      <c r="AH2660" s="99"/>
      <c r="AI2660" s="96"/>
      <c r="AJ2660" s="98"/>
      <c r="AK2660" s="115"/>
      <c r="AL2660" s="98"/>
    </row>
    <row r="2661" spans="31:38" s="75" customFormat="1" x14ac:dyDescent="0.2">
      <c r="AE2661" s="125"/>
      <c r="AG2661" s="99"/>
      <c r="AH2661" s="99"/>
      <c r="AI2661" s="96"/>
      <c r="AJ2661" s="98"/>
      <c r="AK2661" s="115"/>
      <c r="AL2661" s="98"/>
    </row>
    <row r="2662" spans="31:38" s="75" customFormat="1" x14ac:dyDescent="0.2">
      <c r="AE2662" s="125"/>
      <c r="AG2662" s="99"/>
      <c r="AH2662" s="99"/>
      <c r="AI2662" s="96"/>
      <c r="AJ2662" s="98"/>
      <c r="AK2662" s="115"/>
      <c r="AL2662" s="98"/>
    </row>
    <row r="2663" spans="31:38" s="75" customFormat="1" x14ac:dyDescent="0.2">
      <c r="AE2663" s="125"/>
      <c r="AG2663" s="99"/>
      <c r="AH2663" s="99"/>
      <c r="AI2663" s="96"/>
      <c r="AJ2663" s="98"/>
      <c r="AK2663" s="115"/>
      <c r="AL2663" s="98"/>
    </row>
    <row r="2664" spans="31:38" s="75" customFormat="1" x14ac:dyDescent="0.2">
      <c r="AE2664" s="125"/>
      <c r="AG2664" s="99"/>
      <c r="AH2664" s="99"/>
      <c r="AI2664" s="96"/>
      <c r="AJ2664" s="98"/>
      <c r="AK2664" s="115"/>
      <c r="AL2664" s="98"/>
    </row>
    <row r="2665" spans="31:38" s="75" customFormat="1" x14ac:dyDescent="0.2">
      <c r="AE2665" s="125"/>
      <c r="AG2665" s="99"/>
      <c r="AH2665" s="99"/>
      <c r="AI2665" s="96"/>
      <c r="AJ2665" s="98"/>
      <c r="AK2665" s="115"/>
      <c r="AL2665" s="98"/>
    </row>
    <row r="2666" spans="31:38" s="75" customFormat="1" x14ac:dyDescent="0.2">
      <c r="AE2666" s="125"/>
      <c r="AG2666" s="99"/>
      <c r="AH2666" s="99"/>
      <c r="AI2666" s="96"/>
      <c r="AJ2666" s="98"/>
      <c r="AK2666" s="115"/>
      <c r="AL2666" s="98"/>
    </row>
    <row r="2667" spans="31:38" s="75" customFormat="1" x14ac:dyDescent="0.2">
      <c r="AE2667" s="125"/>
      <c r="AG2667" s="99"/>
      <c r="AH2667" s="99"/>
      <c r="AI2667" s="96"/>
      <c r="AJ2667" s="98"/>
      <c r="AK2667" s="115"/>
      <c r="AL2667" s="98"/>
    </row>
    <row r="2668" spans="31:38" s="75" customFormat="1" x14ac:dyDescent="0.2">
      <c r="AE2668" s="125"/>
      <c r="AG2668" s="99"/>
      <c r="AH2668" s="99"/>
      <c r="AI2668" s="96"/>
      <c r="AJ2668" s="98"/>
      <c r="AK2668" s="115"/>
      <c r="AL2668" s="98"/>
    </row>
    <row r="2669" spans="31:38" s="75" customFormat="1" x14ac:dyDescent="0.2">
      <c r="AE2669" s="125"/>
      <c r="AG2669" s="99"/>
      <c r="AH2669" s="99"/>
      <c r="AI2669" s="96"/>
      <c r="AJ2669" s="98"/>
      <c r="AK2669" s="115"/>
      <c r="AL2669" s="98"/>
    </row>
    <row r="2670" spans="31:38" s="75" customFormat="1" x14ac:dyDescent="0.2">
      <c r="AE2670" s="125"/>
      <c r="AG2670" s="99"/>
      <c r="AH2670" s="99"/>
      <c r="AI2670" s="96"/>
      <c r="AJ2670" s="98"/>
      <c r="AK2670" s="115"/>
      <c r="AL2670" s="98"/>
    </row>
    <row r="2671" spans="31:38" s="75" customFormat="1" x14ac:dyDescent="0.2">
      <c r="AE2671" s="125"/>
      <c r="AG2671" s="99"/>
      <c r="AH2671" s="99"/>
      <c r="AI2671" s="96"/>
      <c r="AJ2671" s="98"/>
      <c r="AK2671" s="115"/>
      <c r="AL2671" s="98"/>
    </row>
    <row r="2672" spans="31:38" s="75" customFormat="1" x14ac:dyDescent="0.2">
      <c r="AE2672" s="125"/>
      <c r="AG2672" s="99"/>
      <c r="AH2672" s="99"/>
      <c r="AI2672" s="96"/>
      <c r="AJ2672" s="98"/>
      <c r="AK2672" s="115"/>
      <c r="AL2672" s="98"/>
    </row>
    <row r="2673" spans="31:38" s="75" customFormat="1" x14ac:dyDescent="0.2">
      <c r="AE2673" s="125"/>
      <c r="AG2673" s="99"/>
      <c r="AH2673" s="99"/>
      <c r="AI2673" s="96"/>
      <c r="AJ2673" s="98"/>
      <c r="AK2673" s="115"/>
      <c r="AL2673" s="98"/>
    </row>
    <row r="2674" spans="31:38" s="75" customFormat="1" x14ac:dyDescent="0.2">
      <c r="AE2674" s="125"/>
      <c r="AG2674" s="99"/>
      <c r="AH2674" s="99"/>
      <c r="AI2674" s="96"/>
      <c r="AJ2674" s="98"/>
      <c r="AK2674" s="115"/>
      <c r="AL2674" s="98"/>
    </row>
    <row r="2675" spans="31:38" s="75" customFormat="1" x14ac:dyDescent="0.2">
      <c r="AE2675" s="125"/>
      <c r="AG2675" s="99"/>
      <c r="AH2675" s="99"/>
      <c r="AI2675" s="96"/>
      <c r="AJ2675" s="98"/>
      <c r="AK2675" s="115"/>
      <c r="AL2675" s="98"/>
    </row>
    <row r="2676" spans="31:38" s="75" customFormat="1" x14ac:dyDescent="0.2">
      <c r="AE2676" s="125"/>
      <c r="AG2676" s="99"/>
      <c r="AH2676" s="99"/>
      <c r="AI2676" s="96"/>
      <c r="AJ2676" s="98"/>
      <c r="AK2676" s="115"/>
      <c r="AL2676" s="98"/>
    </row>
    <row r="2677" spans="31:38" s="75" customFormat="1" x14ac:dyDescent="0.2">
      <c r="AE2677" s="125"/>
      <c r="AG2677" s="99"/>
      <c r="AH2677" s="99"/>
      <c r="AI2677" s="96"/>
      <c r="AJ2677" s="98"/>
      <c r="AK2677" s="115"/>
      <c r="AL2677" s="98"/>
    </row>
    <row r="2678" spans="31:38" s="75" customFormat="1" x14ac:dyDescent="0.2">
      <c r="AE2678" s="125"/>
      <c r="AG2678" s="99"/>
      <c r="AH2678" s="99"/>
      <c r="AI2678" s="96"/>
      <c r="AJ2678" s="98"/>
      <c r="AK2678" s="115"/>
      <c r="AL2678" s="98"/>
    </row>
    <row r="2679" spans="31:38" s="75" customFormat="1" x14ac:dyDescent="0.2">
      <c r="AE2679" s="125"/>
      <c r="AG2679" s="99"/>
      <c r="AH2679" s="99"/>
      <c r="AI2679" s="96"/>
      <c r="AJ2679" s="98"/>
      <c r="AK2679" s="115"/>
      <c r="AL2679" s="98"/>
    </row>
    <row r="2680" spans="31:38" s="75" customFormat="1" x14ac:dyDescent="0.2">
      <c r="AE2680" s="125"/>
      <c r="AG2680" s="99"/>
      <c r="AH2680" s="99"/>
      <c r="AI2680" s="96"/>
      <c r="AJ2680" s="98"/>
      <c r="AK2680" s="115"/>
      <c r="AL2680" s="98"/>
    </row>
    <row r="2681" spans="31:38" s="75" customFormat="1" x14ac:dyDescent="0.2">
      <c r="AE2681" s="125"/>
      <c r="AG2681" s="99"/>
      <c r="AH2681" s="99"/>
      <c r="AI2681" s="96"/>
      <c r="AJ2681" s="98"/>
      <c r="AK2681" s="115"/>
      <c r="AL2681" s="98"/>
    </row>
    <row r="2682" spans="31:38" s="75" customFormat="1" x14ac:dyDescent="0.2">
      <c r="AE2682" s="125"/>
      <c r="AG2682" s="99"/>
      <c r="AH2682" s="99"/>
      <c r="AI2682" s="96"/>
      <c r="AJ2682" s="98"/>
      <c r="AK2682" s="115"/>
      <c r="AL2682" s="98"/>
    </row>
    <row r="2683" spans="31:38" s="75" customFormat="1" x14ac:dyDescent="0.2">
      <c r="AE2683" s="125"/>
      <c r="AG2683" s="99"/>
      <c r="AH2683" s="99"/>
      <c r="AI2683" s="96"/>
      <c r="AJ2683" s="98"/>
      <c r="AK2683" s="115"/>
      <c r="AL2683" s="98"/>
    </row>
    <row r="2684" spans="31:38" s="75" customFormat="1" x14ac:dyDescent="0.2">
      <c r="AE2684" s="125"/>
      <c r="AG2684" s="99"/>
      <c r="AH2684" s="99"/>
      <c r="AI2684" s="96"/>
      <c r="AJ2684" s="98"/>
      <c r="AK2684" s="115"/>
      <c r="AL2684" s="98"/>
    </row>
    <row r="2685" spans="31:38" s="75" customFormat="1" x14ac:dyDescent="0.2">
      <c r="AE2685" s="125"/>
      <c r="AG2685" s="99"/>
      <c r="AH2685" s="99"/>
      <c r="AI2685" s="96"/>
      <c r="AJ2685" s="98"/>
      <c r="AK2685" s="115"/>
      <c r="AL2685" s="98"/>
    </row>
    <row r="2686" spans="31:38" s="75" customFormat="1" x14ac:dyDescent="0.2">
      <c r="AE2686" s="125"/>
      <c r="AG2686" s="99"/>
      <c r="AH2686" s="99"/>
      <c r="AI2686" s="96"/>
      <c r="AJ2686" s="98"/>
      <c r="AK2686" s="115"/>
      <c r="AL2686" s="98"/>
    </row>
    <row r="2687" spans="31:38" s="75" customFormat="1" x14ac:dyDescent="0.2">
      <c r="AE2687" s="125"/>
      <c r="AG2687" s="99"/>
      <c r="AH2687" s="99"/>
      <c r="AI2687" s="96"/>
      <c r="AJ2687" s="98"/>
      <c r="AK2687" s="115"/>
      <c r="AL2687" s="98"/>
    </row>
    <row r="2688" spans="31:38" s="75" customFormat="1" x14ac:dyDescent="0.2">
      <c r="AE2688" s="125"/>
      <c r="AG2688" s="99"/>
      <c r="AH2688" s="99"/>
      <c r="AI2688" s="96"/>
      <c r="AJ2688" s="98"/>
      <c r="AK2688" s="115"/>
      <c r="AL2688" s="98"/>
    </row>
    <row r="2689" spans="31:38" s="75" customFormat="1" x14ac:dyDescent="0.2">
      <c r="AE2689" s="125"/>
      <c r="AG2689" s="99"/>
      <c r="AH2689" s="99"/>
      <c r="AI2689" s="96"/>
      <c r="AJ2689" s="98"/>
      <c r="AK2689" s="115"/>
      <c r="AL2689" s="98"/>
    </row>
    <row r="2690" spans="31:38" s="75" customFormat="1" x14ac:dyDescent="0.2">
      <c r="AE2690" s="125"/>
      <c r="AG2690" s="99"/>
      <c r="AH2690" s="99"/>
      <c r="AI2690" s="96"/>
      <c r="AJ2690" s="98"/>
      <c r="AK2690" s="115"/>
      <c r="AL2690" s="98"/>
    </row>
    <row r="2691" spans="31:38" s="75" customFormat="1" x14ac:dyDescent="0.2">
      <c r="AE2691" s="125"/>
      <c r="AG2691" s="99"/>
      <c r="AH2691" s="99"/>
      <c r="AI2691" s="96"/>
      <c r="AJ2691" s="98"/>
      <c r="AK2691" s="115"/>
      <c r="AL2691" s="98"/>
    </row>
    <row r="2692" spans="31:38" s="75" customFormat="1" x14ac:dyDescent="0.2">
      <c r="AE2692" s="125"/>
      <c r="AG2692" s="99"/>
      <c r="AH2692" s="99"/>
      <c r="AI2692" s="96"/>
      <c r="AJ2692" s="98"/>
      <c r="AK2692" s="115"/>
      <c r="AL2692" s="98"/>
    </row>
    <row r="2693" spans="31:38" s="75" customFormat="1" x14ac:dyDescent="0.2">
      <c r="AE2693" s="125"/>
      <c r="AG2693" s="99"/>
      <c r="AH2693" s="99"/>
      <c r="AI2693" s="96"/>
      <c r="AJ2693" s="98"/>
      <c r="AK2693" s="115"/>
      <c r="AL2693" s="98"/>
    </row>
    <row r="2694" spans="31:38" s="75" customFormat="1" x14ac:dyDescent="0.2">
      <c r="AE2694" s="125"/>
      <c r="AG2694" s="99"/>
      <c r="AH2694" s="99"/>
      <c r="AI2694" s="96"/>
      <c r="AJ2694" s="98"/>
      <c r="AK2694" s="115"/>
      <c r="AL2694" s="98"/>
    </row>
    <row r="2695" spans="31:38" s="75" customFormat="1" x14ac:dyDescent="0.2">
      <c r="AE2695" s="125"/>
      <c r="AG2695" s="99"/>
      <c r="AH2695" s="99"/>
      <c r="AI2695" s="96"/>
      <c r="AJ2695" s="98"/>
      <c r="AK2695" s="115"/>
      <c r="AL2695" s="98"/>
    </row>
    <row r="2696" spans="31:38" s="75" customFormat="1" x14ac:dyDescent="0.2">
      <c r="AE2696" s="125"/>
      <c r="AG2696" s="99"/>
      <c r="AH2696" s="99"/>
      <c r="AI2696" s="96"/>
      <c r="AJ2696" s="98"/>
      <c r="AK2696" s="115"/>
      <c r="AL2696" s="98"/>
    </row>
    <row r="2697" spans="31:38" s="75" customFormat="1" x14ac:dyDescent="0.2">
      <c r="AE2697" s="125"/>
      <c r="AG2697" s="99"/>
      <c r="AH2697" s="99"/>
      <c r="AI2697" s="96"/>
      <c r="AJ2697" s="98"/>
      <c r="AK2697" s="115"/>
      <c r="AL2697" s="98"/>
    </row>
    <row r="2698" spans="31:38" s="75" customFormat="1" x14ac:dyDescent="0.2">
      <c r="AE2698" s="125"/>
      <c r="AG2698" s="99"/>
      <c r="AH2698" s="99"/>
      <c r="AI2698" s="96"/>
      <c r="AJ2698" s="98"/>
      <c r="AK2698" s="115"/>
      <c r="AL2698" s="98"/>
    </row>
    <row r="2699" spans="31:38" s="75" customFormat="1" x14ac:dyDescent="0.2">
      <c r="AE2699" s="125"/>
      <c r="AG2699" s="99"/>
      <c r="AH2699" s="99"/>
      <c r="AI2699" s="96"/>
      <c r="AJ2699" s="98"/>
      <c r="AK2699" s="115"/>
      <c r="AL2699" s="98"/>
    </row>
    <row r="2700" spans="31:38" s="75" customFormat="1" x14ac:dyDescent="0.2">
      <c r="AE2700" s="125"/>
      <c r="AG2700" s="99"/>
      <c r="AH2700" s="99"/>
      <c r="AI2700" s="96"/>
      <c r="AJ2700" s="98"/>
      <c r="AK2700" s="115"/>
      <c r="AL2700" s="98"/>
    </row>
    <row r="2701" spans="31:38" s="75" customFormat="1" x14ac:dyDescent="0.2">
      <c r="AE2701" s="125"/>
      <c r="AG2701" s="99"/>
      <c r="AH2701" s="99"/>
      <c r="AI2701" s="96"/>
      <c r="AJ2701" s="98"/>
      <c r="AK2701" s="115"/>
      <c r="AL2701" s="98"/>
    </row>
    <row r="2702" spans="31:38" s="75" customFormat="1" x14ac:dyDescent="0.2">
      <c r="AE2702" s="125"/>
      <c r="AG2702" s="99"/>
      <c r="AH2702" s="99"/>
      <c r="AI2702" s="96"/>
      <c r="AJ2702" s="98"/>
      <c r="AK2702" s="115"/>
      <c r="AL2702" s="98"/>
    </row>
    <row r="2703" spans="31:38" s="75" customFormat="1" x14ac:dyDescent="0.2">
      <c r="AE2703" s="125"/>
      <c r="AG2703" s="99"/>
      <c r="AH2703" s="99"/>
      <c r="AI2703" s="96"/>
      <c r="AJ2703" s="98"/>
      <c r="AK2703" s="115"/>
      <c r="AL2703" s="98"/>
    </row>
    <row r="2704" spans="31:38" s="75" customFormat="1" x14ac:dyDescent="0.2">
      <c r="AE2704" s="125"/>
      <c r="AG2704" s="99"/>
      <c r="AH2704" s="99"/>
      <c r="AI2704" s="96"/>
      <c r="AJ2704" s="98"/>
      <c r="AK2704" s="115"/>
      <c r="AL2704" s="98"/>
    </row>
    <row r="2705" spans="31:38" s="75" customFormat="1" x14ac:dyDescent="0.2">
      <c r="AE2705" s="125"/>
      <c r="AG2705" s="99"/>
      <c r="AH2705" s="99"/>
      <c r="AI2705" s="96"/>
      <c r="AJ2705" s="98"/>
      <c r="AK2705" s="115"/>
      <c r="AL2705" s="98"/>
    </row>
    <row r="2706" spans="31:38" s="75" customFormat="1" x14ac:dyDescent="0.2">
      <c r="AE2706" s="125"/>
      <c r="AG2706" s="99"/>
      <c r="AH2706" s="99"/>
      <c r="AI2706" s="96"/>
      <c r="AJ2706" s="98"/>
      <c r="AK2706" s="115"/>
      <c r="AL2706" s="98"/>
    </row>
    <row r="2707" spans="31:38" s="75" customFormat="1" x14ac:dyDescent="0.2">
      <c r="AE2707" s="125"/>
      <c r="AG2707" s="99"/>
      <c r="AH2707" s="99"/>
      <c r="AI2707" s="96"/>
      <c r="AJ2707" s="98"/>
      <c r="AK2707" s="115"/>
      <c r="AL2707" s="98"/>
    </row>
    <row r="2708" spans="31:38" s="75" customFormat="1" x14ac:dyDescent="0.2">
      <c r="AE2708" s="125"/>
      <c r="AG2708" s="99"/>
      <c r="AH2708" s="99"/>
      <c r="AI2708" s="96"/>
      <c r="AJ2708" s="98"/>
      <c r="AK2708" s="115"/>
      <c r="AL2708" s="98"/>
    </row>
    <row r="2709" spans="31:38" s="75" customFormat="1" x14ac:dyDescent="0.2">
      <c r="AE2709" s="125"/>
      <c r="AG2709" s="99"/>
      <c r="AH2709" s="99"/>
      <c r="AI2709" s="96"/>
      <c r="AJ2709" s="98"/>
      <c r="AK2709" s="115"/>
      <c r="AL2709" s="98"/>
    </row>
    <row r="2710" spans="31:38" s="75" customFormat="1" x14ac:dyDescent="0.2">
      <c r="AE2710" s="125"/>
      <c r="AG2710" s="99"/>
      <c r="AH2710" s="99"/>
      <c r="AI2710" s="96"/>
      <c r="AJ2710" s="98"/>
      <c r="AK2710" s="115"/>
      <c r="AL2710" s="98"/>
    </row>
    <row r="2711" spans="31:38" s="75" customFormat="1" x14ac:dyDescent="0.2">
      <c r="AE2711" s="125"/>
      <c r="AG2711" s="99"/>
      <c r="AH2711" s="99"/>
      <c r="AI2711" s="96"/>
      <c r="AJ2711" s="98"/>
      <c r="AK2711" s="115"/>
      <c r="AL2711" s="98"/>
    </row>
    <row r="2712" spans="31:38" s="75" customFormat="1" x14ac:dyDescent="0.2">
      <c r="AE2712" s="125"/>
      <c r="AG2712" s="99"/>
      <c r="AH2712" s="99"/>
      <c r="AI2712" s="96"/>
      <c r="AJ2712" s="98"/>
      <c r="AK2712" s="115"/>
      <c r="AL2712" s="98"/>
    </row>
    <row r="2713" spans="31:38" s="75" customFormat="1" x14ac:dyDescent="0.2">
      <c r="AE2713" s="125"/>
      <c r="AG2713" s="99"/>
      <c r="AH2713" s="99"/>
      <c r="AI2713" s="96"/>
      <c r="AJ2713" s="98"/>
      <c r="AK2713" s="115"/>
      <c r="AL2713" s="98"/>
    </row>
    <row r="2714" spans="31:38" s="75" customFormat="1" x14ac:dyDescent="0.2">
      <c r="AE2714" s="125"/>
      <c r="AG2714" s="99"/>
      <c r="AH2714" s="99"/>
      <c r="AI2714" s="96"/>
      <c r="AJ2714" s="98"/>
      <c r="AK2714" s="115"/>
      <c r="AL2714" s="98"/>
    </row>
    <row r="2715" spans="31:38" s="75" customFormat="1" x14ac:dyDescent="0.2">
      <c r="AE2715" s="125"/>
      <c r="AG2715" s="99"/>
      <c r="AH2715" s="99"/>
      <c r="AI2715" s="96"/>
      <c r="AJ2715" s="98"/>
      <c r="AK2715" s="115"/>
      <c r="AL2715" s="98"/>
    </row>
    <row r="2716" spans="31:38" s="75" customFormat="1" x14ac:dyDescent="0.2">
      <c r="AE2716" s="125"/>
      <c r="AG2716" s="99"/>
      <c r="AH2716" s="99"/>
      <c r="AI2716" s="96"/>
      <c r="AJ2716" s="98"/>
      <c r="AK2716" s="115"/>
      <c r="AL2716" s="98"/>
    </row>
    <row r="2717" spans="31:38" s="75" customFormat="1" x14ac:dyDescent="0.2">
      <c r="AE2717" s="125"/>
      <c r="AG2717" s="99"/>
      <c r="AH2717" s="99"/>
      <c r="AI2717" s="96"/>
      <c r="AJ2717" s="98"/>
      <c r="AK2717" s="115"/>
      <c r="AL2717" s="98"/>
    </row>
    <row r="2718" spans="31:38" s="75" customFormat="1" x14ac:dyDescent="0.2">
      <c r="AE2718" s="125"/>
      <c r="AG2718" s="99"/>
      <c r="AH2718" s="99"/>
      <c r="AI2718" s="96"/>
      <c r="AJ2718" s="98"/>
      <c r="AK2718" s="115"/>
      <c r="AL2718" s="98"/>
    </row>
    <row r="2719" spans="31:38" s="75" customFormat="1" x14ac:dyDescent="0.2">
      <c r="AE2719" s="125"/>
      <c r="AG2719" s="99"/>
      <c r="AH2719" s="99"/>
      <c r="AI2719" s="96"/>
      <c r="AJ2719" s="98"/>
      <c r="AK2719" s="115"/>
      <c r="AL2719" s="98"/>
    </row>
    <row r="2720" spans="31:38" s="75" customFormat="1" x14ac:dyDescent="0.2">
      <c r="AE2720" s="125"/>
      <c r="AG2720" s="99"/>
      <c r="AH2720" s="99"/>
      <c r="AI2720" s="96"/>
      <c r="AJ2720" s="98"/>
      <c r="AK2720" s="115"/>
      <c r="AL2720" s="98"/>
    </row>
    <row r="2721" spans="31:38" s="75" customFormat="1" x14ac:dyDescent="0.2">
      <c r="AE2721" s="125"/>
      <c r="AG2721" s="99"/>
      <c r="AH2721" s="99"/>
      <c r="AI2721" s="96"/>
      <c r="AJ2721" s="98"/>
      <c r="AK2721" s="115"/>
      <c r="AL2721" s="98"/>
    </row>
    <row r="2722" spans="31:38" s="75" customFormat="1" x14ac:dyDescent="0.2">
      <c r="AE2722" s="125"/>
      <c r="AG2722" s="99"/>
      <c r="AH2722" s="99"/>
      <c r="AI2722" s="96"/>
      <c r="AJ2722" s="98"/>
      <c r="AK2722" s="115"/>
      <c r="AL2722" s="98"/>
    </row>
    <row r="2723" spans="31:38" s="75" customFormat="1" x14ac:dyDescent="0.2">
      <c r="AE2723" s="125"/>
      <c r="AG2723" s="99"/>
      <c r="AH2723" s="99"/>
      <c r="AI2723" s="96"/>
      <c r="AJ2723" s="98"/>
      <c r="AK2723" s="115"/>
      <c r="AL2723" s="98"/>
    </row>
    <row r="2724" spans="31:38" s="75" customFormat="1" x14ac:dyDescent="0.2">
      <c r="AE2724" s="125"/>
      <c r="AG2724" s="99"/>
      <c r="AH2724" s="99"/>
      <c r="AI2724" s="96"/>
      <c r="AJ2724" s="98"/>
      <c r="AK2724" s="115"/>
      <c r="AL2724" s="98"/>
    </row>
    <row r="2725" spans="31:38" s="75" customFormat="1" x14ac:dyDescent="0.2">
      <c r="AE2725" s="125"/>
      <c r="AG2725" s="99"/>
      <c r="AH2725" s="99"/>
      <c r="AI2725" s="96"/>
      <c r="AJ2725" s="98"/>
      <c r="AK2725" s="115"/>
      <c r="AL2725" s="98"/>
    </row>
    <row r="2726" spans="31:38" s="75" customFormat="1" x14ac:dyDescent="0.2">
      <c r="AE2726" s="125"/>
      <c r="AG2726" s="99"/>
      <c r="AH2726" s="99"/>
      <c r="AI2726" s="96"/>
      <c r="AJ2726" s="98"/>
      <c r="AK2726" s="115"/>
      <c r="AL2726" s="98"/>
    </row>
    <row r="2727" spans="31:38" s="75" customFormat="1" x14ac:dyDescent="0.2">
      <c r="AE2727" s="125"/>
      <c r="AG2727" s="99"/>
      <c r="AH2727" s="99"/>
      <c r="AI2727" s="96"/>
      <c r="AJ2727" s="98"/>
      <c r="AK2727" s="115"/>
      <c r="AL2727" s="98"/>
    </row>
    <row r="2728" spans="31:38" s="75" customFormat="1" x14ac:dyDescent="0.2">
      <c r="AE2728" s="125"/>
      <c r="AG2728" s="99"/>
      <c r="AH2728" s="99"/>
      <c r="AI2728" s="96"/>
      <c r="AJ2728" s="98"/>
      <c r="AK2728" s="115"/>
      <c r="AL2728" s="98"/>
    </row>
    <row r="2729" spans="31:38" s="75" customFormat="1" x14ac:dyDescent="0.2">
      <c r="AE2729" s="125"/>
      <c r="AG2729" s="99"/>
      <c r="AH2729" s="99"/>
      <c r="AI2729" s="96"/>
      <c r="AJ2729" s="98"/>
      <c r="AK2729" s="115"/>
      <c r="AL2729" s="98"/>
    </row>
    <row r="2730" spans="31:38" s="75" customFormat="1" x14ac:dyDescent="0.2">
      <c r="AE2730" s="125"/>
      <c r="AG2730" s="99"/>
      <c r="AH2730" s="99"/>
      <c r="AI2730" s="96"/>
      <c r="AJ2730" s="98"/>
      <c r="AK2730" s="115"/>
      <c r="AL2730" s="98"/>
    </row>
    <row r="2731" spans="31:38" s="75" customFormat="1" x14ac:dyDescent="0.2">
      <c r="AE2731" s="125"/>
      <c r="AG2731" s="99"/>
      <c r="AH2731" s="99"/>
      <c r="AI2731" s="96"/>
      <c r="AJ2731" s="98"/>
      <c r="AK2731" s="115"/>
      <c r="AL2731" s="98"/>
    </row>
    <row r="2732" spans="31:38" s="75" customFormat="1" x14ac:dyDescent="0.2">
      <c r="AE2732" s="125"/>
      <c r="AG2732" s="99"/>
      <c r="AH2732" s="99"/>
      <c r="AI2732" s="96"/>
      <c r="AJ2732" s="98"/>
      <c r="AK2732" s="115"/>
      <c r="AL2732" s="98"/>
    </row>
    <row r="2733" spans="31:38" s="75" customFormat="1" x14ac:dyDescent="0.2">
      <c r="AE2733" s="125"/>
      <c r="AG2733" s="99"/>
      <c r="AH2733" s="99"/>
      <c r="AI2733" s="96"/>
      <c r="AJ2733" s="98"/>
      <c r="AK2733" s="115"/>
      <c r="AL2733" s="98"/>
    </row>
    <row r="2734" spans="31:38" s="75" customFormat="1" x14ac:dyDescent="0.2">
      <c r="AE2734" s="125"/>
      <c r="AG2734" s="99"/>
      <c r="AH2734" s="99"/>
      <c r="AI2734" s="96"/>
      <c r="AJ2734" s="98"/>
      <c r="AK2734" s="115"/>
      <c r="AL2734" s="98"/>
    </row>
    <row r="2735" spans="31:38" s="75" customFormat="1" x14ac:dyDescent="0.2">
      <c r="AE2735" s="125"/>
      <c r="AG2735" s="99"/>
      <c r="AH2735" s="99"/>
      <c r="AI2735" s="96"/>
      <c r="AJ2735" s="98"/>
      <c r="AK2735" s="115"/>
      <c r="AL2735" s="98"/>
    </row>
    <row r="2736" spans="31:38" s="75" customFormat="1" x14ac:dyDescent="0.2">
      <c r="AE2736" s="125"/>
      <c r="AG2736" s="99"/>
      <c r="AH2736" s="99"/>
      <c r="AI2736" s="96"/>
      <c r="AJ2736" s="98"/>
      <c r="AK2736" s="115"/>
      <c r="AL2736" s="98"/>
    </row>
    <row r="2737" spans="31:38" s="75" customFormat="1" x14ac:dyDescent="0.2">
      <c r="AE2737" s="125"/>
      <c r="AG2737" s="99"/>
      <c r="AH2737" s="99"/>
      <c r="AI2737" s="96"/>
      <c r="AJ2737" s="98"/>
      <c r="AK2737" s="115"/>
      <c r="AL2737" s="98"/>
    </row>
    <row r="2738" spans="31:38" s="75" customFormat="1" x14ac:dyDescent="0.2">
      <c r="AE2738" s="125"/>
      <c r="AG2738" s="99"/>
      <c r="AH2738" s="99"/>
      <c r="AI2738" s="96"/>
      <c r="AJ2738" s="98"/>
      <c r="AK2738" s="115"/>
      <c r="AL2738" s="98"/>
    </row>
    <row r="2739" spans="31:38" s="75" customFormat="1" x14ac:dyDescent="0.2">
      <c r="AE2739" s="125"/>
      <c r="AG2739" s="99"/>
      <c r="AH2739" s="99"/>
      <c r="AI2739" s="96"/>
      <c r="AJ2739" s="98"/>
      <c r="AK2739" s="115"/>
      <c r="AL2739" s="98"/>
    </row>
    <row r="2740" spans="31:38" s="75" customFormat="1" x14ac:dyDescent="0.2">
      <c r="AE2740" s="125"/>
      <c r="AG2740" s="99"/>
      <c r="AH2740" s="99"/>
      <c r="AI2740" s="96"/>
      <c r="AJ2740" s="98"/>
      <c r="AK2740" s="115"/>
      <c r="AL2740" s="98"/>
    </row>
    <row r="2741" spans="31:38" s="75" customFormat="1" x14ac:dyDescent="0.2">
      <c r="AE2741" s="125"/>
      <c r="AG2741" s="99"/>
      <c r="AH2741" s="99"/>
      <c r="AI2741" s="96"/>
      <c r="AJ2741" s="98"/>
      <c r="AK2741" s="115"/>
      <c r="AL2741" s="98"/>
    </row>
    <row r="2742" spans="31:38" s="75" customFormat="1" x14ac:dyDescent="0.2">
      <c r="AE2742" s="125"/>
      <c r="AG2742" s="99"/>
      <c r="AH2742" s="99"/>
      <c r="AI2742" s="96"/>
      <c r="AJ2742" s="98"/>
      <c r="AK2742" s="115"/>
      <c r="AL2742" s="98"/>
    </row>
    <row r="2743" spans="31:38" s="75" customFormat="1" x14ac:dyDescent="0.2">
      <c r="AE2743" s="125"/>
      <c r="AG2743" s="99"/>
      <c r="AH2743" s="99"/>
      <c r="AI2743" s="96"/>
      <c r="AJ2743" s="98"/>
      <c r="AK2743" s="115"/>
      <c r="AL2743" s="98"/>
    </row>
    <row r="2744" spans="31:38" s="75" customFormat="1" x14ac:dyDescent="0.2">
      <c r="AE2744" s="125"/>
      <c r="AG2744" s="99"/>
      <c r="AH2744" s="99"/>
      <c r="AI2744" s="96"/>
      <c r="AJ2744" s="98"/>
      <c r="AK2744" s="115"/>
      <c r="AL2744" s="98"/>
    </row>
    <row r="2745" spans="31:38" s="75" customFormat="1" x14ac:dyDescent="0.2">
      <c r="AE2745" s="125"/>
      <c r="AG2745" s="99"/>
      <c r="AH2745" s="99"/>
      <c r="AI2745" s="96"/>
      <c r="AJ2745" s="98"/>
      <c r="AK2745" s="115"/>
      <c r="AL2745" s="98"/>
    </row>
    <row r="2746" spans="31:38" s="75" customFormat="1" x14ac:dyDescent="0.2">
      <c r="AE2746" s="125"/>
      <c r="AG2746" s="99"/>
      <c r="AH2746" s="99"/>
      <c r="AI2746" s="96"/>
      <c r="AJ2746" s="98"/>
      <c r="AK2746" s="115"/>
      <c r="AL2746" s="98"/>
    </row>
    <row r="2747" spans="31:38" s="75" customFormat="1" x14ac:dyDescent="0.2">
      <c r="AE2747" s="125"/>
      <c r="AG2747" s="99"/>
      <c r="AH2747" s="99"/>
      <c r="AI2747" s="96"/>
      <c r="AJ2747" s="98"/>
      <c r="AK2747" s="115"/>
      <c r="AL2747" s="98"/>
    </row>
    <row r="2748" spans="31:38" s="75" customFormat="1" x14ac:dyDescent="0.2">
      <c r="AE2748" s="125"/>
      <c r="AG2748" s="99"/>
      <c r="AH2748" s="99"/>
      <c r="AI2748" s="96"/>
      <c r="AJ2748" s="98"/>
      <c r="AK2748" s="115"/>
      <c r="AL2748" s="98"/>
    </row>
    <row r="2749" spans="31:38" s="75" customFormat="1" x14ac:dyDescent="0.2">
      <c r="AE2749" s="125"/>
      <c r="AG2749" s="99"/>
      <c r="AH2749" s="99"/>
      <c r="AI2749" s="96"/>
      <c r="AJ2749" s="98"/>
      <c r="AK2749" s="115"/>
      <c r="AL2749" s="98"/>
    </row>
    <row r="2750" spans="31:38" s="75" customFormat="1" x14ac:dyDescent="0.2">
      <c r="AE2750" s="125"/>
      <c r="AG2750" s="99"/>
      <c r="AH2750" s="99"/>
      <c r="AI2750" s="96"/>
      <c r="AJ2750" s="98"/>
      <c r="AK2750" s="115"/>
      <c r="AL2750" s="98"/>
    </row>
    <row r="2751" spans="31:38" s="75" customFormat="1" x14ac:dyDescent="0.2">
      <c r="AE2751" s="125"/>
      <c r="AG2751" s="99"/>
      <c r="AH2751" s="99"/>
      <c r="AI2751" s="96"/>
      <c r="AJ2751" s="98"/>
      <c r="AK2751" s="115"/>
      <c r="AL2751" s="98"/>
    </row>
    <row r="2752" spans="31:38" s="75" customFormat="1" x14ac:dyDescent="0.2">
      <c r="AE2752" s="125"/>
      <c r="AG2752" s="99"/>
      <c r="AH2752" s="99"/>
      <c r="AI2752" s="96"/>
      <c r="AJ2752" s="98"/>
      <c r="AK2752" s="115"/>
      <c r="AL2752" s="98"/>
    </row>
    <row r="2753" spans="31:38" s="75" customFormat="1" x14ac:dyDescent="0.2">
      <c r="AE2753" s="125"/>
      <c r="AG2753" s="99"/>
      <c r="AH2753" s="99"/>
      <c r="AI2753" s="96"/>
      <c r="AJ2753" s="98"/>
      <c r="AK2753" s="115"/>
      <c r="AL2753" s="98"/>
    </row>
    <row r="2754" spans="31:38" s="75" customFormat="1" x14ac:dyDescent="0.2">
      <c r="AE2754" s="125"/>
      <c r="AG2754" s="99"/>
      <c r="AH2754" s="99"/>
      <c r="AI2754" s="96"/>
      <c r="AJ2754" s="98"/>
      <c r="AK2754" s="115"/>
      <c r="AL2754" s="98"/>
    </row>
    <row r="2755" spans="31:38" s="75" customFormat="1" x14ac:dyDescent="0.2">
      <c r="AE2755" s="125"/>
      <c r="AG2755" s="99"/>
      <c r="AH2755" s="99"/>
      <c r="AI2755" s="96"/>
      <c r="AJ2755" s="98"/>
      <c r="AK2755" s="115"/>
      <c r="AL2755" s="98"/>
    </row>
    <row r="2756" spans="31:38" s="75" customFormat="1" x14ac:dyDescent="0.2">
      <c r="AE2756" s="125"/>
      <c r="AG2756" s="99"/>
      <c r="AH2756" s="99"/>
      <c r="AI2756" s="96"/>
      <c r="AJ2756" s="98"/>
      <c r="AK2756" s="115"/>
      <c r="AL2756" s="98"/>
    </row>
    <row r="2757" spans="31:38" s="75" customFormat="1" x14ac:dyDescent="0.2">
      <c r="AE2757" s="125"/>
      <c r="AG2757" s="99"/>
      <c r="AH2757" s="99"/>
      <c r="AI2757" s="96"/>
      <c r="AJ2757" s="98"/>
      <c r="AK2757" s="115"/>
      <c r="AL2757" s="98"/>
    </row>
    <row r="2758" spans="31:38" s="75" customFormat="1" x14ac:dyDescent="0.2">
      <c r="AE2758" s="125"/>
      <c r="AG2758" s="99"/>
      <c r="AH2758" s="99"/>
      <c r="AI2758" s="96"/>
      <c r="AJ2758" s="98"/>
      <c r="AK2758" s="115"/>
      <c r="AL2758" s="98"/>
    </row>
    <row r="2759" spans="31:38" s="75" customFormat="1" x14ac:dyDescent="0.2">
      <c r="AE2759" s="125"/>
      <c r="AG2759" s="99"/>
      <c r="AH2759" s="99"/>
      <c r="AI2759" s="96"/>
      <c r="AJ2759" s="98"/>
      <c r="AK2759" s="115"/>
      <c r="AL2759" s="98"/>
    </row>
    <row r="2760" spans="31:38" s="75" customFormat="1" x14ac:dyDescent="0.2">
      <c r="AE2760" s="125"/>
      <c r="AG2760" s="99"/>
      <c r="AH2760" s="99"/>
      <c r="AI2760" s="96"/>
      <c r="AJ2760" s="98"/>
      <c r="AK2760" s="115"/>
      <c r="AL2760" s="98"/>
    </row>
    <row r="2761" spans="31:38" s="75" customFormat="1" x14ac:dyDescent="0.2">
      <c r="AE2761" s="125"/>
      <c r="AG2761" s="99"/>
      <c r="AH2761" s="99"/>
      <c r="AI2761" s="96"/>
      <c r="AJ2761" s="98"/>
      <c r="AK2761" s="115"/>
      <c r="AL2761" s="98"/>
    </row>
    <row r="2762" spans="31:38" s="75" customFormat="1" x14ac:dyDescent="0.2">
      <c r="AE2762" s="125"/>
      <c r="AG2762" s="99"/>
      <c r="AH2762" s="99"/>
      <c r="AI2762" s="96"/>
      <c r="AJ2762" s="98"/>
      <c r="AK2762" s="115"/>
      <c r="AL2762" s="98"/>
    </row>
    <row r="2763" spans="31:38" s="75" customFormat="1" x14ac:dyDescent="0.2">
      <c r="AE2763" s="125"/>
      <c r="AG2763" s="99"/>
      <c r="AH2763" s="99"/>
      <c r="AI2763" s="96"/>
      <c r="AJ2763" s="98"/>
      <c r="AK2763" s="115"/>
      <c r="AL2763" s="98"/>
    </row>
    <row r="2764" spans="31:38" s="75" customFormat="1" x14ac:dyDescent="0.2">
      <c r="AE2764" s="125"/>
      <c r="AG2764" s="99"/>
      <c r="AH2764" s="99"/>
      <c r="AI2764" s="96"/>
      <c r="AJ2764" s="98"/>
      <c r="AK2764" s="115"/>
      <c r="AL2764" s="98"/>
    </row>
    <row r="2765" spans="31:38" s="75" customFormat="1" x14ac:dyDescent="0.2">
      <c r="AE2765" s="125"/>
      <c r="AG2765" s="99"/>
      <c r="AH2765" s="99"/>
      <c r="AI2765" s="96"/>
      <c r="AJ2765" s="98"/>
      <c r="AK2765" s="115"/>
      <c r="AL2765" s="98"/>
    </row>
    <row r="2766" spans="31:38" s="75" customFormat="1" x14ac:dyDescent="0.2">
      <c r="AE2766" s="125"/>
      <c r="AG2766" s="99"/>
      <c r="AH2766" s="99"/>
      <c r="AI2766" s="96"/>
      <c r="AJ2766" s="98"/>
      <c r="AK2766" s="115"/>
      <c r="AL2766" s="98"/>
    </row>
    <row r="2767" spans="31:38" s="75" customFormat="1" x14ac:dyDescent="0.2">
      <c r="AE2767" s="125"/>
      <c r="AG2767" s="99"/>
      <c r="AH2767" s="99"/>
      <c r="AI2767" s="96"/>
      <c r="AJ2767" s="98"/>
      <c r="AK2767" s="115"/>
      <c r="AL2767" s="98"/>
    </row>
    <row r="2768" spans="31:38" s="75" customFormat="1" x14ac:dyDescent="0.2">
      <c r="AE2768" s="125"/>
      <c r="AG2768" s="99"/>
      <c r="AH2768" s="99"/>
      <c r="AI2768" s="96"/>
      <c r="AJ2768" s="98"/>
      <c r="AK2768" s="115"/>
      <c r="AL2768" s="98"/>
    </row>
    <row r="2769" spans="31:38" s="75" customFormat="1" x14ac:dyDescent="0.2">
      <c r="AE2769" s="125"/>
      <c r="AG2769" s="99"/>
      <c r="AH2769" s="99"/>
      <c r="AI2769" s="96"/>
      <c r="AJ2769" s="98"/>
      <c r="AK2769" s="115"/>
      <c r="AL2769" s="98"/>
    </row>
    <row r="2770" spans="31:38" s="75" customFormat="1" x14ac:dyDescent="0.2">
      <c r="AE2770" s="125"/>
      <c r="AG2770" s="99"/>
      <c r="AH2770" s="99"/>
      <c r="AI2770" s="96"/>
      <c r="AJ2770" s="98"/>
      <c r="AK2770" s="115"/>
      <c r="AL2770" s="98"/>
    </row>
    <row r="2771" spans="31:38" s="75" customFormat="1" x14ac:dyDescent="0.2">
      <c r="AE2771" s="125"/>
      <c r="AG2771" s="99"/>
      <c r="AH2771" s="99"/>
      <c r="AI2771" s="96"/>
      <c r="AJ2771" s="98"/>
      <c r="AK2771" s="115"/>
      <c r="AL2771" s="98"/>
    </row>
    <row r="2772" spans="31:38" s="75" customFormat="1" x14ac:dyDescent="0.2">
      <c r="AE2772" s="125"/>
      <c r="AG2772" s="99"/>
      <c r="AH2772" s="99"/>
      <c r="AI2772" s="96"/>
      <c r="AJ2772" s="98"/>
      <c r="AK2772" s="115"/>
      <c r="AL2772" s="98"/>
    </row>
    <row r="2773" spans="31:38" s="75" customFormat="1" x14ac:dyDescent="0.2">
      <c r="AE2773" s="125"/>
      <c r="AG2773" s="99"/>
      <c r="AH2773" s="99"/>
      <c r="AI2773" s="96"/>
      <c r="AJ2773" s="98"/>
      <c r="AK2773" s="115"/>
      <c r="AL2773" s="98"/>
    </row>
    <row r="2774" spans="31:38" s="75" customFormat="1" x14ac:dyDescent="0.2">
      <c r="AE2774" s="125"/>
      <c r="AG2774" s="99"/>
      <c r="AH2774" s="99"/>
      <c r="AI2774" s="96"/>
      <c r="AJ2774" s="98"/>
      <c r="AK2774" s="115"/>
      <c r="AL2774" s="98"/>
    </row>
    <row r="2775" spans="31:38" s="75" customFormat="1" x14ac:dyDescent="0.2">
      <c r="AE2775" s="125"/>
      <c r="AG2775" s="99"/>
      <c r="AH2775" s="99"/>
      <c r="AI2775" s="96"/>
      <c r="AJ2775" s="98"/>
      <c r="AK2775" s="115"/>
      <c r="AL2775" s="98"/>
    </row>
    <row r="2776" spans="31:38" s="75" customFormat="1" x14ac:dyDescent="0.2">
      <c r="AE2776" s="125"/>
      <c r="AG2776" s="99"/>
      <c r="AH2776" s="99"/>
      <c r="AI2776" s="96"/>
      <c r="AJ2776" s="98"/>
      <c r="AK2776" s="115"/>
      <c r="AL2776" s="98"/>
    </row>
    <row r="2777" spans="31:38" s="75" customFormat="1" x14ac:dyDescent="0.2">
      <c r="AE2777" s="125"/>
      <c r="AG2777" s="99"/>
      <c r="AH2777" s="99"/>
      <c r="AI2777" s="96"/>
      <c r="AJ2777" s="98"/>
      <c r="AK2777" s="115"/>
      <c r="AL2777" s="98"/>
    </row>
    <row r="2778" spans="31:38" s="75" customFormat="1" x14ac:dyDescent="0.2">
      <c r="AE2778" s="125"/>
      <c r="AG2778" s="99"/>
      <c r="AH2778" s="99"/>
      <c r="AI2778" s="96"/>
      <c r="AJ2778" s="98"/>
      <c r="AK2778" s="115"/>
      <c r="AL2778" s="98"/>
    </row>
    <row r="2779" spans="31:38" s="75" customFormat="1" x14ac:dyDescent="0.2">
      <c r="AE2779" s="125"/>
      <c r="AG2779" s="99"/>
      <c r="AH2779" s="99"/>
      <c r="AI2779" s="96"/>
      <c r="AJ2779" s="98"/>
      <c r="AK2779" s="115"/>
      <c r="AL2779" s="98"/>
    </row>
    <row r="2780" spans="31:38" s="75" customFormat="1" x14ac:dyDescent="0.2">
      <c r="AE2780" s="125"/>
      <c r="AG2780" s="99"/>
      <c r="AH2780" s="99"/>
      <c r="AI2780" s="96"/>
      <c r="AJ2780" s="98"/>
      <c r="AK2780" s="115"/>
      <c r="AL2780" s="98"/>
    </row>
    <row r="2781" spans="31:38" s="75" customFormat="1" x14ac:dyDescent="0.2">
      <c r="AE2781" s="125"/>
      <c r="AG2781" s="99"/>
      <c r="AH2781" s="99"/>
      <c r="AI2781" s="96"/>
      <c r="AJ2781" s="98"/>
      <c r="AK2781" s="115"/>
      <c r="AL2781" s="98"/>
    </row>
    <row r="2782" spans="31:38" s="75" customFormat="1" x14ac:dyDescent="0.2">
      <c r="AE2782" s="125"/>
      <c r="AG2782" s="99"/>
      <c r="AH2782" s="99"/>
      <c r="AI2782" s="96"/>
      <c r="AJ2782" s="98"/>
      <c r="AK2782" s="115"/>
      <c r="AL2782" s="98"/>
    </row>
    <row r="2783" spans="31:38" s="75" customFormat="1" x14ac:dyDescent="0.2">
      <c r="AE2783" s="125"/>
      <c r="AG2783" s="99"/>
      <c r="AH2783" s="99"/>
      <c r="AI2783" s="96"/>
      <c r="AJ2783" s="98"/>
      <c r="AK2783" s="115"/>
      <c r="AL2783" s="98"/>
    </row>
    <row r="2784" spans="31:38" s="75" customFormat="1" x14ac:dyDescent="0.2">
      <c r="AE2784" s="125"/>
      <c r="AG2784" s="99"/>
      <c r="AH2784" s="99"/>
      <c r="AI2784" s="96"/>
      <c r="AJ2784" s="98"/>
      <c r="AK2784" s="115"/>
      <c r="AL2784" s="98"/>
    </row>
    <row r="2785" spans="31:38" s="75" customFormat="1" x14ac:dyDescent="0.2">
      <c r="AE2785" s="125"/>
      <c r="AG2785" s="99"/>
      <c r="AH2785" s="99"/>
      <c r="AI2785" s="96"/>
      <c r="AJ2785" s="98"/>
      <c r="AK2785" s="115"/>
      <c r="AL2785" s="98"/>
    </row>
    <row r="2786" spans="31:38" s="75" customFormat="1" x14ac:dyDescent="0.2">
      <c r="AE2786" s="125"/>
      <c r="AG2786" s="99"/>
      <c r="AH2786" s="99"/>
      <c r="AI2786" s="96"/>
      <c r="AJ2786" s="98"/>
      <c r="AK2786" s="115"/>
      <c r="AL2786" s="98"/>
    </row>
    <row r="2787" spans="31:38" s="75" customFormat="1" x14ac:dyDescent="0.2">
      <c r="AE2787" s="125"/>
      <c r="AG2787" s="99"/>
      <c r="AH2787" s="99"/>
      <c r="AI2787" s="96"/>
      <c r="AJ2787" s="98"/>
      <c r="AK2787" s="115"/>
      <c r="AL2787" s="98"/>
    </row>
    <row r="2788" spans="31:38" s="75" customFormat="1" x14ac:dyDescent="0.2">
      <c r="AE2788" s="125"/>
      <c r="AG2788" s="99"/>
      <c r="AH2788" s="99"/>
      <c r="AI2788" s="96"/>
      <c r="AJ2788" s="98"/>
      <c r="AK2788" s="115"/>
      <c r="AL2788" s="98"/>
    </row>
    <row r="2789" spans="31:38" s="75" customFormat="1" x14ac:dyDescent="0.2">
      <c r="AE2789" s="125"/>
      <c r="AG2789" s="99"/>
      <c r="AH2789" s="99"/>
      <c r="AI2789" s="96"/>
      <c r="AJ2789" s="98"/>
      <c r="AK2789" s="115"/>
      <c r="AL2789" s="98"/>
    </row>
    <row r="2790" spans="31:38" s="75" customFormat="1" x14ac:dyDescent="0.2">
      <c r="AE2790" s="125"/>
      <c r="AG2790" s="99"/>
      <c r="AH2790" s="99"/>
      <c r="AI2790" s="96"/>
      <c r="AJ2790" s="98"/>
      <c r="AK2790" s="115"/>
      <c r="AL2790" s="98"/>
    </row>
    <row r="2791" spans="31:38" s="75" customFormat="1" x14ac:dyDescent="0.2">
      <c r="AE2791" s="125"/>
      <c r="AG2791" s="99"/>
      <c r="AH2791" s="99"/>
      <c r="AI2791" s="96"/>
      <c r="AJ2791" s="98"/>
      <c r="AK2791" s="115"/>
      <c r="AL2791" s="98"/>
    </row>
    <row r="2792" spans="31:38" s="75" customFormat="1" x14ac:dyDescent="0.2">
      <c r="AE2792" s="125"/>
      <c r="AG2792" s="99"/>
      <c r="AH2792" s="99"/>
      <c r="AI2792" s="96"/>
      <c r="AJ2792" s="98"/>
      <c r="AK2792" s="115"/>
      <c r="AL2792" s="98"/>
    </row>
    <row r="2793" spans="31:38" s="75" customFormat="1" x14ac:dyDescent="0.2">
      <c r="AE2793" s="125"/>
      <c r="AG2793" s="99"/>
      <c r="AH2793" s="99"/>
      <c r="AI2793" s="96"/>
      <c r="AJ2793" s="98"/>
      <c r="AK2793" s="115"/>
      <c r="AL2793" s="98"/>
    </row>
    <row r="2794" spans="31:38" s="75" customFormat="1" x14ac:dyDescent="0.2">
      <c r="AE2794" s="125"/>
      <c r="AG2794" s="99"/>
      <c r="AH2794" s="99"/>
      <c r="AI2794" s="96"/>
      <c r="AJ2794" s="98"/>
      <c r="AK2794" s="115"/>
      <c r="AL2794" s="98"/>
    </row>
    <row r="2795" spans="31:38" s="75" customFormat="1" x14ac:dyDescent="0.2">
      <c r="AE2795" s="125"/>
      <c r="AG2795" s="99"/>
      <c r="AH2795" s="99"/>
      <c r="AI2795" s="96"/>
      <c r="AJ2795" s="98"/>
      <c r="AK2795" s="115"/>
      <c r="AL2795" s="98"/>
    </row>
    <row r="2796" spans="31:38" s="75" customFormat="1" x14ac:dyDescent="0.2">
      <c r="AE2796" s="125"/>
      <c r="AG2796" s="99"/>
      <c r="AH2796" s="99"/>
      <c r="AI2796" s="96"/>
      <c r="AJ2796" s="98"/>
      <c r="AK2796" s="115"/>
      <c r="AL2796" s="98"/>
    </row>
    <row r="2797" spans="31:38" s="75" customFormat="1" x14ac:dyDescent="0.2">
      <c r="AE2797" s="125"/>
      <c r="AG2797" s="99"/>
      <c r="AH2797" s="99"/>
      <c r="AI2797" s="96"/>
      <c r="AJ2797" s="98"/>
      <c r="AK2797" s="115"/>
      <c r="AL2797" s="98"/>
    </row>
    <row r="2798" spans="31:38" s="75" customFormat="1" x14ac:dyDescent="0.2">
      <c r="AE2798" s="125"/>
      <c r="AG2798" s="99"/>
      <c r="AH2798" s="99"/>
      <c r="AI2798" s="96"/>
      <c r="AJ2798" s="98"/>
      <c r="AK2798" s="115"/>
      <c r="AL2798" s="98"/>
    </row>
    <row r="2799" spans="31:38" s="75" customFormat="1" x14ac:dyDescent="0.2">
      <c r="AE2799" s="125"/>
      <c r="AG2799" s="99"/>
      <c r="AH2799" s="99"/>
      <c r="AI2799" s="96"/>
      <c r="AJ2799" s="98"/>
      <c r="AK2799" s="115"/>
      <c r="AL2799" s="98"/>
    </row>
    <row r="2800" spans="31:38" s="75" customFormat="1" x14ac:dyDescent="0.2">
      <c r="AE2800" s="125"/>
      <c r="AG2800" s="99"/>
      <c r="AH2800" s="99"/>
      <c r="AI2800" s="96"/>
      <c r="AJ2800" s="98"/>
      <c r="AK2800" s="115"/>
      <c r="AL2800" s="98"/>
    </row>
    <row r="2801" spans="31:38" s="75" customFormat="1" x14ac:dyDescent="0.2">
      <c r="AE2801" s="125"/>
      <c r="AG2801" s="99"/>
      <c r="AH2801" s="99"/>
      <c r="AI2801" s="96"/>
      <c r="AJ2801" s="98"/>
      <c r="AK2801" s="115"/>
      <c r="AL2801" s="98"/>
    </row>
    <row r="2802" spans="31:38" s="75" customFormat="1" x14ac:dyDescent="0.2">
      <c r="AE2802" s="125"/>
      <c r="AG2802" s="99"/>
      <c r="AH2802" s="99"/>
      <c r="AI2802" s="96"/>
      <c r="AJ2802" s="98"/>
      <c r="AK2802" s="115"/>
      <c r="AL2802" s="98"/>
    </row>
    <row r="2803" spans="31:38" s="75" customFormat="1" x14ac:dyDescent="0.2">
      <c r="AE2803" s="125"/>
      <c r="AG2803" s="99"/>
      <c r="AH2803" s="99"/>
      <c r="AI2803" s="96"/>
      <c r="AJ2803" s="98"/>
      <c r="AK2803" s="115"/>
      <c r="AL2803" s="98"/>
    </row>
    <row r="2804" spans="31:38" s="75" customFormat="1" x14ac:dyDescent="0.2">
      <c r="AE2804" s="125"/>
      <c r="AG2804" s="99"/>
      <c r="AH2804" s="99"/>
      <c r="AI2804" s="96"/>
      <c r="AJ2804" s="98"/>
      <c r="AK2804" s="115"/>
      <c r="AL2804" s="98"/>
    </row>
    <row r="2805" spans="31:38" s="75" customFormat="1" x14ac:dyDescent="0.2">
      <c r="AE2805" s="125"/>
      <c r="AG2805" s="99"/>
      <c r="AH2805" s="99"/>
      <c r="AI2805" s="96"/>
      <c r="AJ2805" s="98"/>
      <c r="AK2805" s="115"/>
      <c r="AL2805" s="98"/>
    </row>
    <row r="2806" spans="31:38" s="75" customFormat="1" x14ac:dyDescent="0.2">
      <c r="AE2806" s="125"/>
      <c r="AG2806" s="99"/>
      <c r="AH2806" s="99"/>
      <c r="AI2806" s="96"/>
      <c r="AJ2806" s="98"/>
      <c r="AK2806" s="115"/>
      <c r="AL2806" s="98"/>
    </row>
    <row r="2807" spans="31:38" s="75" customFormat="1" x14ac:dyDescent="0.2">
      <c r="AE2807" s="125"/>
      <c r="AG2807" s="99"/>
      <c r="AH2807" s="99"/>
      <c r="AI2807" s="96"/>
      <c r="AJ2807" s="98"/>
      <c r="AK2807" s="115"/>
      <c r="AL2807" s="98"/>
    </row>
    <row r="2808" spans="31:38" s="75" customFormat="1" x14ac:dyDescent="0.2">
      <c r="AE2808" s="125"/>
      <c r="AG2808" s="99"/>
      <c r="AH2808" s="99"/>
      <c r="AI2808" s="96"/>
      <c r="AJ2808" s="98"/>
      <c r="AK2808" s="115"/>
      <c r="AL2808" s="98"/>
    </row>
    <row r="2809" spans="31:38" s="75" customFormat="1" x14ac:dyDescent="0.2">
      <c r="AE2809" s="125"/>
      <c r="AG2809" s="99"/>
      <c r="AH2809" s="99"/>
      <c r="AI2809" s="96"/>
      <c r="AJ2809" s="98"/>
      <c r="AK2809" s="115"/>
      <c r="AL2809" s="98"/>
    </row>
    <row r="2810" spans="31:38" s="75" customFormat="1" x14ac:dyDescent="0.2">
      <c r="AE2810" s="125"/>
      <c r="AG2810" s="99"/>
      <c r="AH2810" s="99"/>
      <c r="AI2810" s="96"/>
      <c r="AJ2810" s="98"/>
      <c r="AK2810" s="115"/>
      <c r="AL2810" s="98"/>
    </row>
    <row r="2811" spans="31:38" s="75" customFormat="1" x14ac:dyDescent="0.2">
      <c r="AE2811" s="125"/>
      <c r="AG2811" s="99"/>
      <c r="AH2811" s="99"/>
      <c r="AI2811" s="96"/>
      <c r="AJ2811" s="98"/>
      <c r="AK2811" s="115"/>
      <c r="AL2811" s="98"/>
    </row>
    <row r="2812" spans="31:38" s="75" customFormat="1" x14ac:dyDescent="0.2">
      <c r="AE2812" s="125"/>
      <c r="AG2812" s="99"/>
      <c r="AH2812" s="99"/>
      <c r="AI2812" s="96"/>
      <c r="AJ2812" s="98"/>
      <c r="AK2812" s="115"/>
      <c r="AL2812" s="98"/>
    </row>
    <row r="2813" spans="31:38" s="75" customFormat="1" x14ac:dyDescent="0.2">
      <c r="AE2813" s="125"/>
      <c r="AG2813" s="99"/>
      <c r="AH2813" s="99"/>
      <c r="AI2813" s="96"/>
      <c r="AJ2813" s="98"/>
      <c r="AK2813" s="115"/>
      <c r="AL2813" s="98"/>
    </row>
    <row r="2814" spans="31:38" s="75" customFormat="1" x14ac:dyDescent="0.2">
      <c r="AE2814" s="125"/>
      <c r="AG2814" s="99"/>
      <c r="AH2814" s="99"/>
      <c r="AI2814" s="96"/>
      <c r="AJ2814" s="98"/>
      <c r="AK2814" s="115"/>
      <c r="AL2814" s="98"/>
    </row>
    <row r="2815" spans="31:38" s="75" customFormat="1" x14ac:dyDescent="0.2">
      <c r="AE2815" s="125"/>
      <c r="AG2815" s="99"/>
      <c r="AH2815" s="99"/>
      <c r="AI2815" s="96"/>
      <c r="AJ2815" s="98"/>
      <c r="AK2815" s="115"/>
      <c r="AL2815" s="98"/>
    </row>
    <row r="2816" spans="31:38" s="75" customFormat="1" x14ac:dyDescent="0.2">
      <c r="AE2816" s="125"/>
      <c r="AG2816" s="99"/>
      <c r="AH2816" s="99"/>
      <c r="AI2816" s="96"/>
      <c r="AJ2816" s="98"/>
      <c r="AK2816" s="115"/>
      <c r="AL2816" s="98"/>
    </row>
    <row r="2817" spans="31:38" s="75" customFormat="1" x14ac:dyDescent="0.2">
      <c r="AE2817" s="125"/>
      <c r="AG2817" s="99"/>
      <c r="AH2817" s="99"/>
      <c r="AI2817" s="96"/>
      <c r="AJ2817" s="98"/>
      <c r="AK2817" s="115"/>
      <c r="AL2817" s="98"/>
    </row>
    <row r="2818" spans="31:38" s="75" customFormat="1" x14ac:dyDescent="0.2">
      <c r="AE2818" s="125"/>
      <c r="AG2818" s="99"/>
      <c r="AH2818" s="99"/>
      <c r="AI2818" s="96"/>
      <c r="AJ2818" s="98"/>
      <c r="AK2818" s="115"/>
      <c r="AL2818" s="98"/>
    </row>
    <row r="2819" spans="31:38" s="75" customFormat="1" x14ac:dyDescent="0.2">
      <c r="AE2819" s="125"/>
      <c r="AG2819" s="99"/>
      <c r="AH2819" s="99"/>
      <c r="AI2819" s="96"/>
      <c r="AJ2819" s="98"/>
      <c r="AK2819" s="115"/>
      <c r="AL2819" s="98"/>
    </row>
    <row r="2820" spans="31:38" s="75" customFormat="1" x14ac:dyDescent="0.2">
      <c r="AE2820" s="125"/>
      <c r="AG2820" s="99"/>
      <c r="AH2820" s="99"/>
      <c r="AI2820" s="96"/>
      <c r="AJ2820" s="98"/>
      <c r="AK2820" s="115"/>
      <c r="AL2820" s="98"/>
    </row>
    <row r="2821" spans="31:38" s="75" customFormat="1" x14ac:dyDescent="0.2">
      <c r="AE2821" s="125"/>
      <c r="AG2821" s="99"/>
      <c r="AH2821" s="99"/>
      <c r="AI2821" s="96"/>
      <c r="AJ2821" s="98"/>
      <c r="AK2821" s="115"/>
      <c r="AL2821" s="98"/>
    </row>
    <row r="2822" spans="31:38" s="75" customFormat="1" x14ac:dyDescent="0.2">
      <c r="AE2822" s="125"/>
      <c r="AG2822" s="99"/>
      <c r="AH2822" s="99"/>
      <c r="AI2822" s="96"/>
      <c r="AJ2822" s="98"/>
      <c r="AK2822" s="115"/>
      <c r="AL2822" s="98"/>
    </row>
    <row r="2823" spans="31:38" s="75" customFormat="1" x14ac:dyDescent="0.2">
      <c r="AE2823" s="125"/>
      <c r="AG2823" s="99"/>
      <c r="AH2823" s="99"/>
      <c r="AI2823" s="96"/>
      <c r="AJ2823" s="98"/>
      <c r="AK2823" s="115"/>
      <c r="AL2823" s="98"/>
    </row>
    <row r="2824" spans="31:38" s="75" customFormat="1" x14ac:dyDescent="0.2">
      <c r="AE2824" s="125"/>
      <c r="AG2824" s="99"/>
      <c r="AH2824" s="99"/>
      <c r="AI2824" s="96"/>
      <c r="AJ2824" s="98"/>
      <c r="AK2824" s="115"/>
      <c r="AL2824" s="98"/>
    </row>
    <row r="2825" spans="31:38" s="75" customFormat="1" x14ac:dyDescent="0.2">
      <c r="AE2825" s="125"/>
      <c r="AG2825" s="99"/>
      <c r="AH2825" s="99"/>
      <c r="AI2825" s="96"/>
      <c r="AJ2825" s="98"/>
      <c r="AK2825" s="115"/>
      <c r="AL2825" s="98"/>
    </row>
    <row r="2826" spans="31:38" s="75" customFormat="1" x14ac:dyDescent="0.2">
      <c r="AE2826" s="125"/>
      <c r="AG2826" s="99"/>
      <c r="AH2826" s="99"/>
      <c r="AI2826" s="96"/>
      <c r="AJ2826" s="98"/>
      <c r="AK2826" s="115"/>
      <c r="AL2826" s="98"/>
    </row>
    <row r="2827" spans="31:38" s="75" customFormat="1" x14ac:dyDescent="0.2">
      <c r="AE2827" s="125"/>
      <c r="AG2827" s="99"/>
      <c r="AH2827" s="99"/>
      <c r="AI2827" s="96"/>
      <c r="AJ2827" s="98"/>
      <c r="AK2827" s="115"/>
      <c r="AL2827" s="98"/>
    </row>
    <row r="2828" spans="31:38" s="75" customFormat="1" x14ac:dyDescent="0.2">
      <c r="AE2828" s="125"/>
      <c r="AG2828" s="99"/>
      <c r="AH2828" s="99"/>
      <c r="AI2828" s="96"/>
      <c r="AJ2828" s="98"/>
      <c r="AK2828" s="115"/>
      <c r="AL2828" s="98"/>
    </row>
    <row r="2829" spans="31:38" s="75" customFormat="1" x14ac:dyDescent="0.2">
      <c r="AE2829" s="125"/>
      <c r="AG2829" s="99"/>
      <c r="AH2829" s="99"/>
      <c r="AI2829" s="96"/>
      <c r="AJ2829" s="98"/>
      <c r="AK2829" s="115"/>
      <c r="AL2829" s="98"/>
    </row>
    <row r="2830" spans="31:38" s="75" customFormat="1" x14ac:dyDescent="0.2">
      <c r="AE2830" s="125"/>
      <c r="AG2830" s="99"/>
      <c r="AH2830" s="99"/>
      <c r="AI2830" s="96"/>
      <c r="AJ2830" s="98"/>
      <c r="AK2830" s="115"/>
      <c r="AL2830" s="98"/>
    </row>
    <row r="2831" spans="31:38" s="75" customFormat="1" x14ac:dyDescent="0.2">
      <c r="AE2831" s="125"/>
      <c r="AG2831" s="99"/>
      <c r="AH2831" s="99"/>
      <c r="AI2831" s="96"/>
      <c r="AJ2831" s="98"/>
      <c r="AK2831" s="115"/>
      <c r="AL2831" s="98"/>
    </row>
    <row r="2832" spans="31:38" s="75" customFormat="1" x14ac:dyDescent="0.2">
      <c r="AE2832" s="125"/>
      <c r="AG2832" s="99"/>
      <c r="AH2832" s="99"/>
      <c r="AI2832" s="96"/>
      <c r="AJ2832" s="98"/>
      <c r="AK2832" s="115"/>
      <c r="AL2832" s="98"/>
    </row>
    <row r="2833" spans="31:38" s="75" customFormat="1" x14ac:dyDescent="0.2">
      <c r="AE2833" s="125"/>
      <c r="AG2833" s="99"/>
      <c r="AH2833" s="99"/>
      <c r="AI2833" s="96"/>
      <c r="AJ2833" s="98"/>
      <c r="AK2833" s="115"/>
      <c r="AL2833" s="98"/>
    </row>
    <row r="2834" spans="31:38" s="75" customFormat="1" x14ac:dyDescent="0.2">
      <c r="AE2834" s="125"/>
      <c r="AG2834" s="99"/>
      <c r="AH2834" s="99"/>
      <c r="AI2834" s="96"/>
      <c r="AJ2834" s="98"/>
      <c r="AK2834" s="115"/>
      <c r="AL2834" s="98"/>
    </row>
    <row r="2835" spans="31:38" s="75" customFormat="1" x14ac:dyDescent="0.2">
      <c r="AE2835" s="125"/>
      <c r="AG2835" s="99"/>
      <c r="AH2835" s="99"/>
      <c r="AI2835" s="96"/>
      <c r="AJ2835" s="98"/>
      <c r="AK2835" s="115"/>
      <c r="AL2835" s="98"/>
    </row>
    <row r="2836" spans="31:38" s="75" customFormat="1" x14ac:dyDescent="0.2">
      <c r="AE2836" s="125"/>
      <c r="AG2836" s="99"/>
      <c r="AH2836" s="99"/>
      <c r="AI2836" s="96"/>
      <c r="AJ2836" s="98"/>
      <c r="AK2836" s="115"/>
      <c r="AL2836" s="98"/>
    </row>
    <row r="2837" spans="31:38" s="75" customFormat="1" x14ac:dyDescent="0.2">
      <c r="AE2837" s="125"/>
      <c r="AG2837" s="99"/>
      <c r="AH2837" s="99"/>
      <c r="AI2837" s="96"/>
      <c r="AJ2837" s="98"/>
      <c r="AK2837" s="115"/>
      <c r="AL2837" s="98"/>
    </row>
    <row r="2838" spans="31:38" s="75" customFormat="1" x14ac:dyDescent="0.2">
      <c r="AE2838" s="125"/>
      <c r="AG2838" s="99"/>
      <c r="AH2838" s="99"/>
      <c r="AI2838" s="96"/>
      <c r="AJ2838" s="98"/>
      <c r="AK2838" s="115"/>
      <c r="AL2838" s="98"/>
    </row>
    <row r="2839" spans="31:38" s="75" customFormat="1" x14ac:dyDescent="0.2">
      <c r="AE2839" s="125"/>
      <c r="AG2839" s="99"/>
      <c r="AH2839" s="99"/>
      <c r="AI2839" s="96"/>
      <c r="AJ2839" s="98"/>
      <c r="AK2839" s="115"/>
      <c r="AL2839" s="98"/>
    </row>
    <row r="2840" spans="31:38" s="75" customFormat="1" x14ac:dyDescent="0.2">
      <c r="AE2840" s="125"/>
      <c r="AG2840" s="99"/>
      <c r="AH2840" s="99"/>
      <c r="AI2840" s="96"/>
      <c r="AJ2840" s="98"/>
      <c r="AK2840" s="115"/>
      <c r="AL2840" s="98"/>
    </row>
    <row r="2841" spans="31:38" s="75" customFormat="1" x14ac:dyDescent="0.2">
      <c r="AE2841" s="125"/>
      <c r="AG2841" s="99"/>
      <c r="AH2841" s="99"/>
      <c r="AI2841" s="96"/>
      <c r="AJ2841" s="98"/>
      <c r="AK2841" s="115"/>
      <c r="AL2841" s="98"/>
    </row>
    <row r="2842" spans="31:38" s="75" customFormat="1" x14ac:dyDescent="0.2">
      <c r="AE2842" s="125"/>
      <c r="AG2842" s="99"/>
      <c r="AH2842" s="99"/>
      <c r="AI2842" s="96"/>
      <c r="AJ2842" s="98"/>
      <c r="AK2842" s="115"/>
      <c r="AL2842" s="98"/>
    </row>
    <row r="2843" spans="31:38" s="75" customFormat="1" x14ac:dyDescent="0.2">
      <c r="AE2843" s="125"/>
      <c r="AG2843" s="99"/>
      <c r="AH2843" s="99"/>
      <c r="AI2843" s="96"/>
      <c r="AJ2843" s="98"/>
      <c r="AK2843" s="115"/>
      <c r="AL2843" s="98"/>
    </row>
    <row r="2844" spans="31:38" s="75" customFormat="1" x14ac:dyDescent="0.2">
      <c r="AE2844" s="125"/>
      <c r="AG2844" s="99"/>
      <c r="AH2844" s="99"/>
      <c r="AI2844" s="96"/>
      <c r="AJ2844" s="98"/>
      <c r="AK2844" s="115"/>
      <c r="AL2844" s="98"/>
    </row>
    <row r="2845" spans="31:38" s="75" customFormat="1" x14ac:dyDescent="0.2">
      <c r="AE2845" s="125"/>
      <c r="AG2845" s="99"/>
      <c r="AH2845" s="99"/>
      <c r="AI2845" s="96"/>
      <c r="AJ2845" s="98"/>
      <c r="AK2845" s="115"/>
      <c r="AL2845" s="98"/>
    </row>
    <row r="2846" spans="31:38" s="75" customFormat="1" x14ac:dyDescent="0.2">
      <c r="AE2846" s="125"/>
      <c r="AG2846" s="99"/>
      <c r="AH2846" s="99"/>
      <c r="AI2846" s="96"/>
      <c r="AJ2846" s="98"/>
      <c r="AK2846" s="115"/>
      <c r="AL2846" s="98"/>
    </row>
    <row r="2847" spans="31:38" s="75" customFormat="1" x14ac:dyDescent="0.2">
      <c r="AE2847" s="125"/>
      <c r="AG2847" s="99"/>
      <c r="AH2847" s="99"/>
      <c r="AI2847" s="96"/>
      <c r="AJ2847" s="98"/>
      <c r="AK2847" s="115"/>
      <c r="AL2847" s="98"/>
    </row>
    <row r="2848" spans="31:38" s="75" customFormat="1" x14ac:dyDescent="0.2">
      <c r="AE2848" s="125"/>
      <c r="AG2848" s="99"/>
      <c r="AH2848" s="99"/>
      <c r="AI2848" s="96"/>
      <c r="AJ2848" s="98"/>
      <c r="AK2848" s="115"/>
      <c r="AL2848" s="98"/>
    </row>
    <row r="2849" spans="31:38" s="75" customFormat="1" x14ac:dyDescent="0.2">
      <c r="AE2849" s="125"/>
      <c r="AG2849" s="99"/>
      <c r="AH2849" s="99"/>
      <c r="AI2849" s="96"/>
      <c r="AJ2849" s="98"/>
      <c r="AK2849" s="115"/>
      <c r="AL2849" s="98"/>
    </row>
    <row r="2850" spans="31:38" s="75" customFormat="1" x14ac:dyDescent="0.2">
      <c r="AE2850" s="125"/>
      <c r="AG2850" s="99"/>
      <c r="AH2850" s="99"/>
      <c r="AI2850" s="96"/>
      <c r="AJ2850" s="98"/>
      <c r="AK2850" s="115"/>
      <c r="AL2850" s="98"/>
    </row>
    <row r="2851" spans="31:38" s="75" customFormat="1" x14ac:dyDescent="0.2">
      <c r="AE2851" s="125"/>
      <c r="AG2851" s="99"/>
      <c r="AH2851" s="99"/>
      <c r="AI2851" s="96"/>
      <c r="AJ2851" s="98"/>
      <c r="AK2851" s="115"/>
      <c r="AL2851" s="98"/>
    </row>
    <row r="2852" spans="31:38" s="75" customFormat="1" x14ac:dyDescent="0.2">
      <c r="AE2852" s="125"/>
      <c r="AG2852" s="99"/>
      <c r="AH2852" s="99"/>
      <c r="AI2852" s="96"/>
      <c r="AJ2852" s="98"/>
      <c r="AK2852" s="115"/>
      <c r="AL2852" s="98"/>
    </row>
    <row r="2853" spans="31:38" s="75" customFormat="1" x14ac:dyDescent="0.2">
      <c r="AE2853" s="125"/>
      <c r="AG2853" s="99"/>
      <c r="AH2853" s="99"/>
      <c r="AI2853" s="96"/>
      <c r="AJ2853" s="98"/>
      <c r="AK2853" s="115"/>
      <c r="AL2853" s="98"/>
    </row>
    <row r="2854" spans="31:38" s="75" customFormat="1" x14ac:dyDescent="0.2">
      <c r="AE2854" s="125"/>
      <c r="AG2854" s="99"/>
      <c r="AH2854" s="99"/>
      <c r="AI2854" s="96"/>
      <c r="AJ2854" s="98"/>
      <c r="AK2854" s="115"/>
      <c r="AL2854" s="98"/>
    </row>
    <row r="2855" spans="31:38" s="75" customFormat="1" x14ac:dyDescent="0.2">
      <c r="AE2855" s="125"/>
      <c r="AG2855" s="99"/>
      <c r="AH2855" s="99"/>
      <c r="AI2855" s="96"/>
      <c r="AJ2855" s="98"/>
      <c r="AK2855" s="115"/>
      <c r="AL2855" s="98"/>
    </row>
    <row r="2856" spans="31:38" s="75" customFormat="1" x14ac:dyDescent="0.2">
      <c r="AE2856" s="125"/>
      <c r="AG2856" s="99"/>
      <c r="AH2856" s="99"/>
      <c r="AI2856" s="96"/>
      <c r="AJ2856" s="98"/>
      <c r="AK2856" s="115"/>
      <c r="AL2856" s="98"/>
    </row>
    <row r="2857" spans="31:38" s="75" customFormat="1" x14ac:dyDescent="0.2">
      <c r="AE2857" s="125"/>
      <c r="AG2857" s="99"/>
      <c r="AH2857" s="99"/>
      <c r="AI2857" s="96"/>
      <c r="AJ2857" s="98"/>
      <c r="AK2857" s="115"/>
      <c r="AL2857" s="98"/>
    </row>
    <row r="2858" spans="31:38" s="75" customFormat="1" x14ac:dyDescent="0.2">
      <c r="AE2858" s="125"/>
      <c r="AG2858" s="99"/>
      <c r="AH2858" s="99"/>
      <c r="AI2858" s="96"/>
      <c r="AJ2858" s="98"/>
      <c r="AK2858" s="115"/>
      <c r="AL2858" s="98"/>
    </row>
    <row r="2859" spans="31:38" s="75" customFormat="1" x14ac:dyDescent="0.2">
      <c r="AE2859" s="125"/>
      <c r="AG2859" s="99"/>
      <c r="AH2859" s="99"/>
      <c r="AI2859" s="96"/>
      <c r="AJ2859" s="98"/>
      <c r="AK2859" s="115"/>
      <c r="AL2859" s="98"/>
    </row>
    <row r="2860" spans="31:38" s="75" customFormat="1" x14ac:dyDescent="0.2">
      <c r="AE2860" s="125"/>
      <c r="AG2860" s="99"/>
      <c r="AH2860" s="99"/>
      <c r="AI2860" s="96"/>
      <c r="AJ2860" s="98"/>
      <c r="AK2860" s="115"/>
      <c r="AL2860" s="98"/>
    </row>
    <row r="2861" spans="31:38" s="75" customFormat="1" x14ac:dyDescent="0.2">
      <c r="AE2861" s="125"/>
      <c r="AG2861" s="99"/>
      <c r="AH2861" s="99"/>
      <c r="AI2861" s="96"/>
      <c r="AJ2861" s="98"/>
      <c r="AK2861" s="115"/>
      <c r="AL2861" s="98"/>
    </row>
    <row r="2862" spans="31:38" s="75" customFormat="1" x14ac:dyDescent="0.2">
      <c r="AE2862" s="125"/>
      <c r="AG2862" s="99"/>
      <c r="AH2862" s="99"/>
      <c r="AI2862" s="96"/>
      <c r="AJ2862" s="98"/>
      <c r="AK2862" s="115"/>
      <c r="AL2862" s="98"/>
    </row>
    <row r="2863" spans="31:38" s="75" customFormat="1" x14ac:dyDescent="0.2">
      <c r="AE2863" s="125"/>
      <c r="AG2863" s="99"/>
      <c r="AH2863" s="99"/>
      <c r="AI2863" s="96"/>
      <c r="AJ2863" s="98"/>
      <c r="AK2863" s="115"/>
      <c r="AL2863" s="98"/>
    </row>
    <row r="2864" spans="31:38" s="75" customFormat="1" x14ac:dyDescent="0.2">
      <c r="AE2864" s="125"/>
      <c r="AG2864" s="99"/>
      <c r="AH2864" s="99"/>
      <c r="AI2864" s="96"/>
      <c r="AJ2864" s="98"/>
      <c r="AK2864" s="115"/>
      <c r="AL2864" s="98"/>
    </row>
    <row r="2865" spans="31:38" s="75" customFormat="1" x14ac:dyDescent="0.2">
      <c r="AE2865" s="125"/>
      <c r="AG2865" s="99"/>
      <c r="AH2865" s="99"/>
      <c r="AI2865" s="96"/>
      <c r="AJ2865" s="98"/>
      <c r="AK2865" s="115"/>
      <c r="AL2865" s="98"/>
    </row>
    <row r="2866" spans="31:38" s="75" customFormat="1" x14ac:dyDescent="0.2">
      <c r="AE2866" s="125"/>
      <c r="AG2866" s="99"/>
      <c r="AH2866" s="99"/>
      <c r="AI2866" s="96"/>
      <c r="AJ2866" s="98"/>
      <c r="AK2866" s="115"/>
      <c r="AL2866" s="98"/>
    </row>
    <row r="2867" spans="31:38" s="75" customFormat="1" x14ac:dyDescent="0.2">
      <c r="AE2867" s="125"/>
      <c r="AG2867" s="99"/>
      <c r="AH2867" s="99"/>
      <c r="AI2867" s="96"/>
      <c r="AJ2867" s="98"/>
      <c r="AK2867" s="115"/>
      <c r="AL2867" s="98"/>
    </row>
    <row r="2868" spans="31:38" s="75" customFormat="1" x14ac:dyDescent="0.2">
      <c r="AE2868" s="125"/>
      <c r="AG2868" s="99"/>
      <c r="AH2868" s="99"/>
      <c r="AI2868" s="96"/>
      <c r="AJ2868" s="98"/>
      <c r="AK2868" s="115"/>
      <c r="AL2868" s="98"/>
    </row>
    <row r="2869" spans="31:38" s="75" customFormat="1" x14ac:dyDescent="0.2">
      <c r="AE2869" s="125"/>
      <c r="AG2869" s="99"/>
      <c r="AH2869" s="99"/>
      <c r="AI2869" s="96"/>
      <c r="AJ2869" s="98"/>
      <c r="AK2869" s="115"/>
      <c r="AL2869" s="98"/>
    </row>
    <row r="2870" spans="31:38" s="75" customFormat="1" x14ac:dyDescent="0.2">
      <c r="AE2870" s="125"/>
      <c r="AG2870" s="99"/>
      <c r="AH2870" s="99"/>
      <c r="AI2870" s="96"/>
      <c r="AJ2870" s="98"/>
      <c r="AK2870" s="115"/>
      <c r="AL2870" s="98"/>
    </row>
    <row r="2871" spans="31:38" s="75" customFormat="1" x14ac:dyDescent="0.2">
      <c r="AE2871" s="125"/>
      <c r="AG2871" s="99"/>
      <c r="AH2871" s="99"/>
      <c r="AI2871" s="96"/>
      <c r="AJ2871" s="98"/>
      <c r="AK2871" s="115"/>
      <c r="AL2871" s="98"/>
    </row>
    <row r="2872" spans="31:38" s="75" customFormat="1" x14ac:dyDescent="0.2">
      <c r="AE2872" s="125"/>
      <c r="AG2872" s="99"/>
      <c r="AH2872" s="99"/>
      <c r="AI2872" s="96"/>
      <c r="AJ2872" s="98"/>
      <c r="AK2872" s="115"/>
      <c r="AL2872" s="98"/>
    </row>
    <row r="2873" spans="31:38" s="75" customFormat="1" x14ac:dyDescent="0.2">
      <c r="AE2873" s="125"/>
      <c r="AG2873" s="99"/>
      <c r="AH2873" s="99"/>
      <c r="AI2873" s="96"/>
      <c r="AJ2873" s="98"/>
      <c r="AK2873" s="115"/>
      <c r="AL2873" s="98"/>
    </row>
    <row r="2874" spans="31:38" s="75" customFormat="1" x14ac:dyDescent="0.2">
      <c r="AE2874" s="125"/>
      <c r="AG2874" s="99"/>
      <c r="AH2874" s="99"/>
      <c r="AI2874" s="96"/>
      <c r="AJ2874" s="98"/>
      <c r="AK2874" s="115"/>
      <c r="AL2874" s="98"/>
    </row>
    <row r="2875" spans="31:38" s="75" customFormat="1" x14ac:dyDescent="0.2">
      <c r="AE2875" s="125"/>
      <c r="AG2875" s="99"/>
      <c r="AH2875" s="99"/>
      <c r="AI2875" s="96"/>
      <c r="AJ2875" s="98"/>
      <c r="AK2875" s="115"/>
      <c r="AL2875" s="98"/>
    </row>
    <row r="2876" spans="31:38" s="75" customFormat="1" x14ac:dyDescent="0.2">
      <c r="AE2876" s="125"/>
      <c r="AG2876" s="99"/>
      <c r="AH2876" s="99"/>
      <c r="AI2876" s="96"/>
      <c r="AJ2876" s="98"/>
      <c r="AK2876" s="115"/>
      <c r="AL2876" s="98"/>
    </row>
    <row r="2877" spans="31:38" s="75" customFormat="1" x14ac:dyDescent="0.2">
      <c r="AE2877" s="125"/>
      <c r="AG2877" s="99"/>
      <c r="AH2877" s="99"/>
      <c r="AI2877" s="96"/>
      <c r="AJ2877" s="98"/>
      <c r="AK2877" s="115"/>
      <c r="AL2877" s="98"/>
    </row>
    <row r="2878" spans="31:38" s="75" customFormat="1" x14ac:dyDescent="0.2">
      <c r="AE2878" s="125"/>
      <c r="AG2878" s="99"/>
      <c r="AH2878" s="99"/>
      <c r="AI2878" s="96"/>
      <c r="AJ2878" s="98"/>
      <c r="AK2878" s="115"/>
      <c r="AL2878" s="98"/>
    </row>
    <row r="2879" spans="31:38" s="75" customFormat="1" x14ac:dyDescent="0.2">
      <c r="AE2879" s="125"/>
      <c r="AG2879" s="99"/>
      <c r="AH2879" s="99"/>
      <c r="AI2879" s="96"/>
      <c r="AJ2879" s="98"/>
      <c r="AK2879" s="115"/>
      <c r="AL2879" s="98"/>
    </row>
    <row r="2880" spans="31:38" s="75" customFormat="1" x14ac:dyDescent="0.2">
      <c r="AE2880" s="125"/>
      <c r="AG2880" s="99"/>
      <c r="AH2880" s="99"/>
      <c r="AI2880" s="96"/>
      <c r="AJ2880" s="98"/>
      <c r="AK2880" s="115"/>
      <c r="AL2880" s="98"/>
    </row>
    <row r="2881" spans="31:38" s="75" customFormat="1" x14ac:dyDescent="0.2">
      <c r="AE2881" s="125"/>
      <c r="AG2881" s="99"/>
      <c r="AH2881" s="99"/>
      <c r="AI2881" s="96"/>
      <c r="AJ2881" s="98"/>
      <c r="AK2881" s="115"/>
      <c r="AL2881" s="98"/>
    </row>
    <row r="2882" spans="31:38" s="75" customFormat="1" x14ac:dyDescent="0.2">
      <c r="AE2882" s="125"/>
      <c r="AG2882" s="99"/>
      <c r="AH2882" s="99"/>
      <c r="AI2882" s="96"/>
      <c r="AJ2882" s="98"/>
      <c r="AK2882" s="115"/>
      <c r="AL2882" s="98"/>
    </row>
    <row r="2883" spans="31:38" s="75" customFormat="1" x14ac:dyDescent="0.2">
      <c r="AE2883" s="125"/>
      <c r="AG2883" s="99"/>
      <c r="AH2883" s="99"/>
      <c r="AI2883" s="96"/>
      <c r="AJ2883" s="98"/>
      <c r="AK2883" s="115"/>
      <c r="AL2883" s="98"/>
    </row>
    <row r="2884" spans="31:38" s="75" customFormat="1" x14ac:dyDescent="0.2">
      <c r="AE2884" s="125"/>
      <c r="AG2884" s="99"/>
      <c r="AH2884" s="99"/>
      <c r="AI2884" s="96"/>
      <c r="AJ2884" s="98"/>
      <c r="AK2884" s="115"/>
      <c r="AL2884" s="98"/>
    </row>
    <row r="2885" spans="31:38" s="75" customFormat="1" x14ac:dyDescent="0.2">
      <c r="AE2885" s="125"/>
      <c r="AG2885" s="99"/>
      <c r="AH2885" s="99"/>
      <c r="AI2885" s="96"/>
      <c r="AJ2885" s="98"/>
      <c r="AK2885" s="115"/>
      <c r="AL2885" s="98"/>
    </row>
    <row r="2886" spans="31:38" s="75" customFormat="1" x14ac:dyDescent="0.2">
      <c r="AE2886" s="125"/>
      <c r="AG2886" s="99"/>
      <c r="AH2886" s="99"/>
      <c r="AI2886" s="96"/>
      <c r="AJ2886" s="98"/>
      <c r="AK2886" s="115"/>
      <c r="AL2886" s="98"/>
    </row>
    <row r="2887" spans="31:38" s="75" customFormat="1" x14ac:dyDescent="0.2">
      <c r="AE2887" s="125"/>
      <c r="AG2887" s="99"/>
      <c r="AH2887" s="99"/>
      <c r="AI2887" s="96"/>
      <c r="AJ2887" s="98"/>
      <c r="AK2887" s="115"/>
      <c r="AL2887" s="98"/>
    </row>
    <row r="2888" spans="31:38" s="75" customFormat="1" x14ac:dyDescent="0.2">
      <c r="AE2888" s="125"/>
      <c r="AG2888" s="99"/>
      <c r="AH2888" s="99"/>
      <c r="AI2888" s="96"/>
      <c r="AJ2888" s="98"/>
      <c r="AK2888" s="115"/>
      <c r="AL2888" s="98"/>
    </row>
    <row r="2889" spans="31:38" s="75" customFormat="1" x14ac:dyDescent="0.2">
      <c r="AE2889" s="125"/>
      <c r="AG2889" s="99"/>
      <c r="AH2889" s="99"/>
      <c r="AI2889" s="96"/>
      <c r="AJ2889" s="98"/>
      <c r="AK2889" s="115"/>
      <c r="AL2889" s="98"/>
    </row>
    <row r="2890" spans="31:38" s="75" customFormat="1" x14ac:dyDescent="0.2">
      <c r="AE2890" s="125"/>
      <c r="AG2890" s="99"/>
      <c r="AH2890" s="99"/>
      <c r="AI2890" s="96"/>
      <c r="AJ2890" s="98"/>
      <c r="AK2890" s="115"/>
      <c r="AL2890" s="98"/>
    </row>
    <row r="2891" spans="31:38" s="75" customFormat="1" x14ac:dyDescent="0.2">
      <c r="AE2891" s="125"/>
      <c r="AG2891" s="99"/>
      <c r="AH2891" s="99"/>
      <c r="AI2891" s="96"/>
      <c r="AJ2891" s="98"/>
      <c r="AK2891" s="115"/>
      <c r="AL2891" s="98"/>
    </row>
    <row r="2892" spans="31:38" s="75" customFormat="1" x14ac:dyDescent="0.2">
      <c r="AE2892" s="125"/>
      <c r="AG2892" s="99"/>
      <c r="AH2892" s="99"/>
      <c r="AI2892" s="96"/>
      <c r="AJ2892" s="98"/>
      <c r="AK2892" s="115"/>
      <c r="AL2892" s="98"/>
    </row>
    <row r="2893" spans="31:38" s="75" customFormat="1" x14ac:dyDescent="0.2">
      <c r="AE2893" s="125"/>
      <c r="AG2893" s="99"/>
      <c r="AH2893" s="99"/>
      <c r="AI2893" s="96"/>
      <c r="AJ2893" s="98"/>
      <c r="AK2893" s="115"/>
      <c r="AL2893" s="98"/>
    </row>
    <row r="2894" spans="31:38" s="75" customFormat="1" x14ac:dyDescent="0.2">
      <c r="AE2894" s="125"/>
      <c r="AG2894" s="99"/>
      <c r="AH2894" s="99"/>
      <c r="AI2894" s="96"/>
      <c r="AJ2894" s="98"/>
      <c r="AK2894" s="115"/>
      <c r="AL2894" s="98"/>
    </row>
    <row r="2895" spans="31:38" s="75" customFormat="1" x14ac:dyDescent="0.2">
      <c r="AE2895" s="125"/>
      <c r="AG2895" s="99"/>
      <c r="AH2895" s="99"/>
      <c r="AI2895" s="96"/>
      <c r="AJ2895" s="98"/>
      <c r="AK2895" s="115"/>
      <c r="AL2895" s="98"/>
    </row>
    <row r="2896" spans="31:38" s="75" customFormat="1" x14ac:dyDescent="0.2">
      <c r="AE2896" s="125"/>
      <c r="AG2896" s="99"/>
      <c r="AH2896" s="99"/>
      <c r="AI2896" s="96"/>
      <c r="AJ2896" s="98"/>
      <c r="AK2896" s="115"/>
      <c r="AL2896" s="98"/>
    </row>
    <row r="2897" spans="31:38" s="75" customFormat="1" x14ac:dyDescent="0.2">
      <c r="AE2897" s="125"/>
      <c r="AG2897" s="99"/>
      <c r="AH2897" s="99"/>
      <c r="AI2897" s="96"/>
      <c r="AJ2897" s="98"/>
      <c r="AK2897" s="115"/>
      <c r="AL2897" s="98"/>
    </row>
    <row r="2898" spans="31:38" s="75" customFormat="1" x14ac:dyDescent="0.2">
      <c r="AE2898" s="125"/>
      <c r="AG2898" s="99"/>
      <c r="AH2898" s="99"/>
      <c r="AI2898" s="96"/>
      <c r="AJ2898" s="98"/>
      <c r="AK2898" s="115"/>
      <c r="AL2898" s="98"/>
    </row>
    <row r="2899" spans="31:38" s="75" customFormat="1" x14ac:dyDescent="0.2">
      <c r="AE2899" s="125"/>
      <c r="AG2899" s="99"/>
      <c r="AH2899" s="99"/>
      <c r="AI2899" s="96"/>
      <c r="AJ2899" s="98"/>
      <c r="AK2899" s="115"/>
      <c r="AL2899" s="98"/>
    </row>
    <row r="2900" spans="31:38" s="75" customFormat="1" x14ac:dyDescent="0.2">
      <c r="AE2900" s="125"/>
      <c r="AG2900" s="99"/>
      <c r="AH2900" s="99"/>
      <c r="AI2900" s="96"/>
      <c r="AJ2900" s="98"/>
      <c r="AK2900" s="115"/>
      <c r="AL2900" s="98"/>
    </row>
    <row r="2901" spans="31:38" s="75" customFormat="1" x14ac:dyDescent="0.2">
      <c r="AE2901" s="125"/>
      <c r="AG2901" s="99"/>
      <c r="AH2901" s="99"/>
      <c r="AI2901" s="96"/>
      <c r="AJ2901" s="98"/>
      <c r="AK2901" s="115"/>
      <c r="AL2901" s="98"/>
    </row>
    <row r="2902" spans="31:38" s="75" customFormat="1" x14ac:dyDescent="0.2">
      <c r="AE2902" s="125"/>
      <c r="AG2902" s="99"/>
      <c r="AH2902" s="99"/>
      <c r="AI2902" s="96"/>
      <c r="AJ2902" s="98"/>
      <c r="AK2902" s="115"/>
      <c r="AL2902" s="98"/>
    </row>
    <row r="2903" spans="31:38" s="75" customFormat="1" x14ac:dyDescent="0.2">
      <c r="AE2903" s="125"/>
      <c r="AG2903" s="99"/>
      <c r="AH2903" s="99"/>
      <c r="AI2903" s="96"/>
      <c r="AJ2903" s="98"/>
      <c r="AK2903" s="115"/>
      <c r="AL2903" s="98"/>
    </row>
    <row r="2904" spans="31:38" s="75" customFormat="1" x14ac:dyDescent="0.2">
      <c r="AE2904" s="125"/>
      <c r="AG2904" s="99"/>
      <c r="AH2904" s="99"/>
      <c r="AI2904" s="96"/>
      <c r="AJ2904" s="98"/>
      <c r="AK2904" s="115"/>
      <c r="AL2904" s="98"/>
    </row>
    <row r="2905" spans="31:38" s="75" customFormat="1" x14ac:dyDescent="0.2">
      <c r="AE2905" s="125"/>
      <c r="AG2905" s="99"/>
      <c r="AH2905" s="99"/>
      <c r="AI2905" s="96"/>
      <c r="AJ2905" s="98"/>
      <c r="AK2905" s="115"/>
      <c r="AL2905" s="98"/>
    </row>
    <row r="2906" spans="31:38" s="75" customFormat="1" x14ac:dyDescent="0.2">
      <c r="AE2906" s="125"/>
      <c r="AG2906" s="99"/>
      <c r="AH2906" s="99"/>
      <c r="AI2906" s="96"/>
      <c r="AJ2906" s="98"/>
      <c r="AK2906" s="115"/>
      <c r="AL2906" s="98"/>
    </row>
    <row r="2907" spans="31:38" s="75" customFormat="1" x14ac:dyDescent="0.2">
      <c r="AE2907" s="125"/>
      <c r="AG2907" s="99"/>
      <c r="AH2907" s="99"/>
      <c r="AI2907" s="96"/>
      <c r="AJ2907" s="98"/>
      <c r="AK2907" s="115"/>
      <c r="AL2907" s="98"/>
    </row>
    <row r="2908" spans="31:38" s="75" customFormat="1" x14ac:dyDescent="0.2">
      <c r="AE2908" s="125"/>
      <c r="AG2908" s="99"/>
      <c r="AH2908" s="99"/>
      <c r="AI2908" s="96"/>
      <c r="AJ2908" s="98"/>
      <c r="AK2908" s="115"/>
      <c r="AL2908" s="98"/>
    </row>
    <row r="2909" spans="31:38" s="75" customFormat="1" x14ac:dyDescent="0.2">
      <c r="AE2909" s="125"/>
      <c r="AG2909" s="99"/>
      <c r="AH2909" s="99"/>
      <c r="AI2909" s="96"/>
      <c r="AJ2909" s="98"/>
      <c r="AK2909" s="115"/>
      <c r="AL2909" s="98"/>
    </row>
    <row r="2910" spans="31:38" s="75" customFormat="1" x14ac:dyDescent="0.2">
      <c r="AE2910" s="125"/>
      <c r="AG2910" s="99"/>
      <c r="AH2910" s="99"/>
      <c r="AI2910" s="96"/>
      <c r="AJ2910" s="98"/>
      <c r="AK2910" s="115"/>
      <c r="AL2910" s="98"/>
    </row>
    <row r="2911" spans="31:38" s="75" customFormat="1" x14ac:dyDescent="0.2">
      <c r="AE2911" s="125"/>
      <c r="AG2911" s="99"/>
      <c r="AH2911" s="99"/>
      <c r="AI2911" s="96"/>
      <c r="AJ2911" s="98"/>
      <c r="AK2911" s="115"/>
      <c r="AL2911" s="98"/>
    </row>
    <row r="2912" spans="31:38" s="75" customFormat="1" x14ac:dyDescent="0.2">
      <c r="AE2912" s="125"/>
      <c r="AG2912" s="99"/>
      <c r="AH2912" s="99"/>
      <c r="AI2912" s="96"/>
      <c r="AJ2912" s="98"/>
      <c r="AK2912" s="115"/>
      <c r="AL2912" s="98"/>
    </row>
    <row r="2913" spans="31:38" s="75" customFormat="1" x14ac:dyDescent="0.2">
      <c r="AE2913" s="125"/>
      <c r="AG2913" s="99"/>
      <c r="AH2913" s="99"/>
      <c r="AI2913" s="96"/>
      <c r="AJ2913" s="98"/>
      <c r="AK2913" s="115"/>
      <c r="AL2913" s="98"/>
    </row>
    <row r="2914" spans="31:38" s="75" customFormat="1" x14ac:dyDescent="0.2">
      <c r="AE2914" s="125"/>
      <c r="AG2914" s="99"/>
      <c r="AH2914" s="99"/>
      <c r="AI2914" s="96"/>
      <c r="AJ2914" s="98"/>
      <c r="AK2914" s="115"/>
      <c r="AL2914" s="98"/>
    </row>
    <row r="2915" spans="31:38" s="75" customFormat="1" x14ac:dyDescent="0.2">
      <c r="AE2915" s="125"/>
      <c r="AG2915" s="99"/>
      <c r="AH2915" s="99"/>
      <c r="AI2915" s="96"/>
      <c r="AJ2915" s="98"/>
      <c r="AK2915" s="115"/>
      <c r="AL2915" s="98"/>
    </row>
    <row r="2916" spans="31:38" s="75" customFormat="1" x14ac:dyDescent="0.2">
      <c r="AE2916" s="125"/>
      <c r="AG2916" s="99"/>
      <c r="AH2916" s="99"/>
      <c r="AI2916" s="96"/>
      <c r="AJ2916" s="98"/>
      <c r="AK2916" s="115"/>
      <c r="AL2916" s="98"/>
    </row>
    <row r="2917" spans="31:38" s="75" customFormat="1" x14ac:dyDescent="0.2">
      <c r="AE2917" s="125"/>
      <c r="AG2917" s="99"/>
      <c r="AH2917" s="99"/>
      <c r="AI2917" s="96"/>
      <c r="AJ2917" s="98"/>
      <c r="AK2917" s="115"/>
      <c r="AL2917" s="98"/>
    </row>
    <row r="2918" spans="31:38" s="75" customFormat="1" x14ac:dyDescent="0.2">
      <c r="AE2918" s="125"/>
      <c r="AG2918" s="99"/>
      <c r="AH2918" s="99"/>
      <c r="AI2918" s="96"/>
      <c r="AJ2918" s="98"/>
      <c r="AK2918" s="115"/>
      <c r="AL2918" s="98"/>
    </row>
    <row r="2919" spans="31:38" s="75" customFormat="1" x14ac:dyDescent="0.2">
      <c r="AE2919" s="125"/>
      <c r="AG2919" s="99"/>
      <c r="AH2919" s="99"/>
      <c r="AI2919" s="96"/>
      <c r="AJ2919" s="98"/>
      <c r="AK2919" s="115"/>
      <c r="AL2919" s="98"/>
    </row>
    <row r="2920" spans="31:38" s="75" customFormat="1" x14ac:dyDescent="0.2">
      <c r="AE2920" s="125"/>
      <c r="AG2920" s="99"/>
      <c r="AH2920" s="99"/>
      <c r="AI2920" s="96"/>
      <c r="AJ2920" s="98"/>
      <c r="AK2920" s="115"/>
      <c r="AL2920" s="98"/>
    </row>
    <row r="2921" spans="31:38" s="75" customFormat="1" x14ac:dyDescent="0.2">
      <c r="AE2921" s="125"/>
      <c r="AG2921" s="99"/>
      <c r="AH2921" s="99"/>
      <c r="AI2921" s="96"/>
      <c r="AJ2921" s="98"/>
      <c r="AK2921" s="115"/>
      <c r="AL2921" s="98"/>
    </row>
    <row r="2922" spans="31:38" s="75" customFormat="1" x14ac:dyDescent="0.2">
      <c r="AE2922" s="125"/>
      <c r="AG2922" s="99"/>
      <c r="AH2922" s="99"/>
      <c r="AI2922" s="96"/>
      <c r="AJ2922" s="98"/>
      <c r="AK2922" s="115"/>
      <c r="AL2922" s="98"/>
    </row>
    <row r="2923" spans="31:38" s="75" customFormat="1" x14ac:dyDescent="0.2">
      <c r="AE2923" s="125"/>
      <c r="AG2923" s="99"/>
      <c r="AH2923" s="99"/>
      <c r="AI2923" s="96"/>
      <c r="AJ2923" s="98"/>
      <c r="AK2923" s="115"/>
      <c r="AL2923" s="98"/>
    </row>
    <row r="2924" spans="31:38" s="75" customFormat="1" x14ac:dyDescent="0.2">
      <c r="AE2924" s="125"/>
      <c r="AG2924" s="99"/>
      <c r="AH2924" s="99"/>
      <c r="AI2924" s="96"/>
      <c r="AJ2924" s="98"/>
      <c r="AK2924" s="115"/>
      <c r="AL2924" s="98"/>
    </row>
    <row r="2925" spans="31:38" s="75" customFormat="1" x14ac:dyDescent="0.2">
      <c r="AE2925" s="125"/>
      <c r="AG2925" s="99"/>
      <c r="AH2925" s="99"/>
      <c r="AI2925" s="96"/>
      <c r="AJ2925" s="98"/>
      <c r="AK2925" s="115"/>
      <c r="AL2925" s="98"/>
    </row>
    <row r="2926" spans="31:38" s="75" customFormat="1" x14ac:dyDescent="0.2">
      <c r="AE2926" s="125"/>
      <c r="AG2926" s="99"/>
      <c r="AH2926" s="99"/>
      <c r="AI2926" s="96"/>
      <c r="AJ2926" s="98"/>
      <c r="AK2926" s="115"/>
      <c r="AL2926" s="98"/>
    </row>
    <row r="2927" spans="31:38" s="75" customFormat="1" x14ac:dyDescent="0.2">
      <c r="AE2927" s="125"/>
      <c r="AG2927" s="99"/>
      <c r="AH2927" s="99"/>
      <c r="AI2927" s="96"/>
      <c r="AJ2927" s="98"/>
      <c r="AK2927" s="115"/>
      <c r="AL2927" s="98"/>
    </row>
    <row r="2928" spans="31:38" s="75" customFormat="1" x14ac:dyDescent="0.2">
      <c r="AE2928" s="125"/>
      <c r="AG2928" s="99"/>
      <c r="AH2928" s="99"/>
      <c r="AI2928" s="96"/>
      <c r="AJ2928" s="98"/>
      <c r="AK2928" s="115"/>
      <c r="AL2928" s="98"/>
    </row>
    <row r="2929" spans="31:38" s="75" customFormat="1" x14ac:dyDescent="0.2">
      <c r="AE2929" s="125"/>
      <c r="AG2929" s="99"/>
      <c r="AH2929" s="99"/>
      <c r="AI2929" s="96"/>
      <c r="AJ2929" s="98"/>
      <c r="AK2929" s="115"/>
      <c r="AL2929" s="98"/>
    </row>
    <row r="2930" spans="31:38" s="75" customFormat="1" x14ac:dyDescent="0.2">
      <c r="AE2930" s="125"/>
      <c r="AG2930" s="99"/>
      <c r="AH2930" s="99"/>
      <c r="AI2930" s="96"/>
      <c r="AJ2930" s="98"/>
      <c r="AK2930" s="115"/>
      <c r="AL2930" s="98"/>
    </row>
    <row r="2931" spans="31:38" s="75" customFormat="1" x14ac:dyDescent="0.2">
      <c r="AE2931" s="125"/>
      <c r="AG2931" s="99"/>
      <c r="AH2931" s="99"/>
      <c r="AI2931" s="96"/>
      <c r="AJ2931" s="98"/>
      <c r="AK2931" s="115"/>
      <c r="AL2931" s="98"/>
    </row>
    <row r="2932" spans="31:38" s="75" customFormat="1" x14ac:dyDescent="0.2">
      <c r="AE2932" s="125"/>
      <c r="AG2932" s="99"/>
      <c r="AH2932" s="99"/>
      <c r="AI2932" s="96"/>
      <c r="AJ2932" s="98"/>
      <c r="AK2932" s="115"/>
      <c r="AL2932" s="98"/>
    </row>
    <row r="2933" spans="31:38" s="75" customFormat="1" x14ac:dyDescent="0.2">
      <c r="AE2933" s="125"/>
      <c r="AG2933" s="99"/>
      <c r="AH2933" s="99"/>
      <c r="AI2933" s="96"/>
      <c r="AJ2933" s="98"/>
      <c r="AK2933" s="115"/>
      <c r="AL2933" s="98"/>
    </row>
    <row r="2934" spans="31:38" s="75" customFormat="1" x14ac:dyDescent="0.2">
      <c r="AE2934" s="125"/>
      <c r="AG2934" s="99"/>
      <c r="AH2934" s="99"/>
      <c r="AI2934" s="96"/>
      <c r="AJ2934" s="98"/>
      <c r="AK2934" s="115"/>
      <c r="AL2934" s="98"/>
    </row>
    <row r="2935" spans="31:38" s="75" customFormat="1" x14ac:dyDescent="0.2">
      <c r="AE2935" s="125"/>
      <c r="AG2935" s="99"/>
      <c r="AH2935" s="99"/>
      <c r="AI2935" s="96"/>
      <c r="AJ2935" s="98"/>
      <c r="AK2935" s="115"/>
      <c r="AL2935" s="98"/>
    </row>
    <row r="2936" spans="31:38" s="75" customFormat="1" x14ac:dyDescent="0.2">
      <c r="AE2936" s="125"/>
      <c r="AG2936" s="99"/>
      <c r="AH2936" s="99"/>
      <c r="AI2936" s="96"/>
      <c r="AJ2936" s="98"/>
      <c r="AK2936" s="115"/>
      <c r="AL2936" s="98"/>
    </row>
    <row r="2937" spans="31:38" s="75" customFormat="1" x14ac:dyDescent="0.2">
      <c r="AE2937" s="125"/>
      <c r="AG2937" s="99"/>
      <c r="AH2937" s="99"/>
      <c r="AI2937" s="96"/>
      <c r="AJ2937" s="98"/>
      <c r="AK2937" s="115"/>
      <c r="AL2937" s="98"/>
    </row>
    <row r="2938" spans="31:38" s="75" customFormat="1" x14ac:dyDescent="0.2">
      <c r="AE2938" s="125"/>
      <c r="AG2938" s="99"/>
      <c r="AH2938" s="99"/>
      <c r="AI2938" s="96"/>
      <c r="AJ2938" s="98"/>
      <c r="AK2938" s="115"/>
      <c r="AL2938" s="98"/>
    </row>
    <row r="2939" spans="31:38" s="75" customFormat="1" x14ac:dyDescent="0.2">
      <c r="AE2939" s="125"/>
      <c r="AG2939" s="99"/>
      <c r="AH2939" s="99"/>
      <c r="AI2939" s="96"/>
      <c r="AJ2939" s="98"/>
      <c r="AK2939" s="115"/>
      <c r="AL2939" s="98"/>
    </row>
    <row r="2940" spans="31:38" s="75" customFormat="1" x14ac:dyDescent="0.2">
      <c r="AE2940" s="125"/>
      <c r="AG2940" s="99"/>
      <c r="AH2940" s="99"/>
      <c r="AI2940" s="96"/>
      <c r="AJ2940" s="98"/>
      <c r="AK2940" s="115"/>
      <c r="AL2940" s="98"/>
    </row>
    <row r="2941" spans="31:38" s="75" customFormat="1" x14ac:dyDescent="0.2">
      <c r="AE2941" s="125"/>
      <c r="AG2941" s="99"/>
      <c r="AH2941" s="99"/>
      <c r="AI2941" s="96"/>
      <c r="AJ2941" s="98"/>
      <c r="AK2941" s="115"/>
      <c r="AL2941" s="98"/>
    </row>
    <row r="2942" spans="31:38" s="75" customFormat="1" x14ac:dyDescent="0.2">
      <c r="AE2942" s="125"/>
      <c r="AG2942" s="99"/>
      <c r="AH2942" s="99"/>
      <c r="AI2942" s="96"/>
      <c r="AJ2942" s="98"/>
      <c r="AK2942" s="115"/>
      <c r="AL2942" s="98"/>
    </row>
    <row r="2943" spans="31:38" s="75" customFormat="1" x14ac:dyDescent="0.2">
      <c r="AE2943" s="125"/>
      <c r="AG2943" s="99"/>
      <c r="AH2943" s="99"/>
      <c r="AI2943" s="96"/>
      <c r="AJ2943" s="98"/>
      <c r="AK2943" s="115"/>
      <c r="AL2943" s="98"/>
    </row>
    <row r="2944" spans="31:38" s="75" customFormat="1" x14ac:dyDescent="0.2">
      <c r="AE2944" s="125"/>
      <c r="AG2944" s="99"/>
      <c r="AH2944" s="99"/>
      <c r="AI2944" s="96"/>
      <c r="AJ2944" s="98"/>
      <c r="AK2944" s="115"/>
      <c r="AL2944" s="98"/>
    </row>
    <row r="2945" spans="31:38" s="75" customFormat="1" x14ac:dyDescent="0.2">
      <c r="AE2945" s="125"/>
      <c r="AG2945" s="99"/>
      <c r="AH2945" s="99"/>
      <c r="AI2945" s="96"/>
      <c r="AJ2945" s="98"/>
      <c r="AK2945" s="115"/>
      <c r="AL2945" s="98"/>
    </row>
    <row r="2946" spans="31:38" s="75" customFormat="1" x14ac:dyDescent="0.2">
      <c r="AE2946" s="125"/>
      <c r="AG2946" s="99"/>
      <c r="AH2946" s="99"/>
      <c r="AI2946" s="96"/>
      <c r="AJ2946" s="98"/>
      <c r="AK2946" s="115"/>
      <c r="AL2946" s="98"/>
    </row>
    <row r="2947" spans="31:38" s="75" customFormat="1" x14ac:dyDescent="0.2">
      <c r="AE2947" s="125"/>
      <c r="AG2947" s="99"/>
      <c r="AH2947" s="99"/>
      <c r="AI2947" s="96"/>
      <c r="AJ2947" s="98"/>
      <c r="AK2947" s="115"/>
      <c r="AL2947" s="98"/>
    </row>
    <row r="2948" spans="31:38" s="75" customFormat="1" x14ac:dyDescent="0.2">
      <c r="AE2948" s="125"/>
      <c r="AG2948" s="99"/>
      <c r="AH2948" s="99"/>
      <c r="AI2948" s="96"/>
      <c r="AJ2948" s="98"/>
      <c r="AK2948" s="115"/>
      <c r="AL2948" s="98"/>
    </row>
    <row r="2949" spans="31:38" s="75" customFormat="1" x14ac:dyDescent="0.2">
      <c r="AE2949" s="125"/>
      <c r="AG2949" s="99"/>
      <c r="AH2949" s="99"/>
      <c r="AI2949" s="96"/>
      <c r="AJ2949" s="98"/>
      <c r="AK2949" s="115"/>
      <c r="AL2949" s="98"/>
    </row>
    <row r="2950" spans="31:38" s="75" customFormat="1" x14ac:dyDescent="0.2">
      <c r="AE2950" s="125"/>
      <c r="AG2950" s="99"/>
      <c r="AH2950" s="99"/>
      <c r="AI2950" s="96"/>
      <c r="AJ2950" s="98"/>
      <c r="AK2950" s="115"/>
      <c r="AL2950" s="98"/>
    </row>
    <row r="2951" spans="31:38" s="75" customFormat="1" x14ac:dyDescent="0.2">
      <c r="AE2951" s="125"/>
      <c r="AG2951" s="99"/>
      <c r="AH2951" s="99"/>
      <c r="AI2951" s="96"/>
      <c r="AJ2951" s="98"/>
      <c r="AK2951" s="115"/>
      <c r="AL2951" s="98"/>
    </row>
    <row r="2952" spans="31:38" s="75" customFormat="1" x14ac:dyDescent="0.2">
      <c r="AE2952" s="125"/>
      <c r="AG2952" s="99"/>
      <c r="AH2952" s="99"/>
      <c r="AI2952" s="96"/>
      <c r="AJ2952" s="98"/>
      <c r="AK2952" s="115"/>
      <c r="AL2952" s="98"/>
    </row>
    <row r="2953" spans="31:38" s="75" customFormat="1" x14ac:dyDescent="0.2">
      <c r="AE2953" s="125"/>
      <c r="AG2953" s="99"/>
      <c r="AH2953" s="99"/>
      <c r="AI2953" s="96"/>
      <c r="AJ2953" s="98"/>
      <c r="AK2953" s="115"/>
      <c r="AL2953" s="98"/>
    </row>
    <row r="2954" spans="31:38" s="75" customFormat="1" x14ac:dyDescent="0.2">
      <c r="AE2954" s="125"/>
      <c r="AG2954" s="99"/>
      <c r="AH2954" s="99"/>
      <c r="AI2954" s="96"/>
      <c r="AJ2954" s="98"/>
      <c r="AK2954" s="115"/>
      <c r="AL2954" s="98"/>
    </row>
    <row r="2955" spans="31:38" s="75" customFormat="1" x14ac:dyDescent="0.2">
      <c r="AE2955" s="125"/>
      <c r="AG2955" s="99"/>
      <c r="AH2955" s="99"/>
      <c r="AI2955" s="96"/>
      <c r="AJ2955" s="98"/>
      <c r="AK2955" s="115"/>
      <c r="AL2955" s="98"/>
    </row>
    <row r="2956" spans="31:38" s="75" customFormat="1" x14ac:dyDescent="0.2">
      <c r="AE2956" s="125"/>
      <c r="AG2956" s="99"/>
      <c r="AH2956" s="99"/>
      <c r="AI2956" s="96"/>
      <c r="AJ2956" s="98"/>
      <c r="AK2956" s="115"/>
      <c r="AL2956" s="98"/>
    </row>
    <row r="2957" spans="31:38" s="75" customFormat="1" x14ac:dyDescent="0.2">
      <c r="AE2957" s="125"/>
      <c r="AG2957" s="99"/>
      <c r="AH2957" s="99"/>
      <c r="AI2957" s="96"/>
      <c r="AJ2957" s="98"/>
      <c r="AK2957" s="115"/>
      <c r="AL2957" s="98"/>
    </row>
    <row r="2958" spans="31:38" s="75" customFormat="1" x14ac:dyDescent="0.2">
      <c r="AE2958" s="125"/>
      <c r="AG2958" s="99"/>
      <c r="AH2958" s="99"/>
      <c r="AI2958" s="96"/>
      <c r="AJ2958" s="98"/>
      <c r="AK2958" s="115"/>
      <c r="AL2958" s="98"/>
    </row>
    <row r="2959" spans="31:38" s="75" customFormat="1" x14ac:dyDescent="0.2">
      <c r="AE2959" s="125"/>
      <c r="AG2959" s="99"/>
      <c r="AH2959" s="99"/>
      <c r="AI2959" s="96"/>
      <c r="AJ2959" s="98"/>
      <c r="AK2959" s="115"/>
      <c r="AL2959" s="98"/>
    </row>
    <row r="2960" spans="31:38" s="75" customFormat="1" x14ac:dyDescent="0.2">
      <c r="AE2960" s="125"/>
      <c r="AG2960" s="99"/>
      <c r="AH2960" s="99"/>
      <c r="AI2960" s="96"/>
      <c r="AJ2960" s="98"/>
      <c r="AK2960" s="115"/>
      <c r="AL2960" s="98"/>
    </row>
    <row r="2961" spans="31:38" s="75" customFormat="1" x14ac:dyDescent="0.2">
      <c r="AE2961" s="125"/>
      <c r="AG2961" s="99"/>
      <c r="AH2961" s="99"/>
      <c r="AI2961" s="96"/>
      <c r="AJ2961" s="98"/>
      <c r="AK2961" s="115"/>
      <c r="AL2961" s="98"/>
    </row>
    <row r="2962" spans="31:38" s="75" customFormat="1" x14ac:dyDescent="0.2">
      <c r="AE2962" s="125"/>
      <c r="AG2962" s="99"/>
      <c r="AH2962" s="99"/>
      <c r="AI2962" s="96"/>
      <c r="AJ2962" s="98"/>
      <c r="AK2962" s="115"/>
      <c r="AL2962" s="98"/>
    </row>
    <row r="2963" spans="31:38" s="75" customFormat="1" x14ac:dyDescent="0.2">
      <c r="AE2963" s="125"/>
      <c r="AG2963" s="99"/>
      <c r="AH2963" s="99"/>
      <c r="AI2963" s="96"/>
      <c r="AJ2963" s="98"/>
      <c r="AK2963" s="115"/>
      <c r="AL2963" s="98"/>
    </row>
    <row r="2964" spans="31:38" s="75" customFormat="1" x14ac:dyDescent="0.2">
      <c r="AE2964" s="125"/>
      <c r="AG2964" s="99"/>
      <c r="AH2964" s="99"/>
      <c r="AI2964" s="96"/>
      <c r="AJ2964" s="98"/>
      <c r="AK2964" s="115"/>
      <c r="AL2964" s="98"/>
    </row>
    <row r="2965" spans="31:38" s="75" customFormat="1" x14ac:dyDescent="0.2">
      <c r="AE2965" s="125"/>
      <c r="AG2965" s="99"/>
      <c r="AH2965" s="99"/>
      <c r="AI2965" s="96"/>
      <c r="AJ2965" s="98"/>
      <c r="AK2965" s="115"/>
      <c r="AL2965" s="98"/>
    </row>
    <row r="2966" spans="31:38" s="75" customFormat="1" x14ac:dyDescent="0.2">
      <c r="AE2966" s="125"/>
      <c r="AG2966" s="99"/>
      <c r="AH2966" s="99"/>
      <c r="AI2966" s="96"/>
      <c r="AJ2966" s="98"/>
      <c r="AK2966" s="115"/>
      <c r="AL2966" s="98"/>
    </row>
    <row r="2967" spans="31:38" s="75" customFormat="1" x14ac:dyDescent="0.2">
      <c r="AE2967" s="125"/>
      <c r="AG2967" s="99"/>
      <c r="AH2967" s="99"/>
      <c r="AI2967" s="96"/>
      <c r="AJ2967" s="98"/>
      <c r="AK2967" s="115"/>
      <c r="AL2967" s="98"/>
    </row>
    <row r="2968" spans="31:38" s="75" customFormat="1" x14ac:dyDescent="0.2">
      <c r="AE2968" s="125"/>
      <c r="AG2968" s="99"/>
      <c r="AH2968" s="99"/>
      <c r="AI2968" s="96"/>
      <c r="AJ2968" s="98"/>
      <c r="AK2968" s="115"/>
      <c r="AL2968" s="98"/>
    </row>
    <row r="2969" spans="31:38" s="75" customFormat="1" x14ac:dyDescent="0.2">
      <c r="AE2969" s="125"/>
      <c r="AG2969" s="99"/>
      <c r="AH2969" s="99"/>
      <c r="AI2969" s="96"/>
      <c r="AJ2969" s="98"/>
      <c r="AK2969" s="115"/>
      <c r="AL2969" s="98"/>
    </row>
    <row r="2970" spans="31:38" s="75" customFormat="1" x14ac:dyDescent="0.2">
      <c r="AE2970" s="125"/>
      <c r="AG2970" s="99"/>
      <c r="AH2970" s="99"/>
      <c r="AI2970" s="96"/>
      <c r="AJ2970" s="98"/>
      <c r="AK2970" s="115"/>
      <c r="AL2970" s="98"/>
    </row>
    <row r="2971" spans="31:38" s="75" customFormat="1" x14ac:dyDescent="0.2">
      <c r="AE2971" s="125"/>
      <c r="AG2971" s="99"/>
      <c r="AH2971" s="99"/>
      <c r="AI2971" s="96"/>
      <c r="AJ2971" s="98"/>
      <c r="AK2971" s="115"/>
      <c r="AL2971" s="98"/>
    </row>
    <row r="2972" spans="31:38" s="75" customFormat="1" x14ac:dyDescent="0.2">
      <c r="AE2972" s="125"/>
      <c r="AG2972" s="99"/>
      <c r="AH2972" s="99"/>
      <c r="AI2972" s="96"/>
      <c r="AJ2972" s="98"/>
      <c r="AK2972" s="115"/>
      <c r="AL2972" s="98"/>
    </row>
    <row r="2973" spans="31:38" s="75" customFormat="1" x14ac:dyDescent="0.2">
      <c r="AE2973" s="125"/>
      <c r="AG2973" s="99"/>
      <c r="AH2973" s="99"/>
      <c r="AI2973" s="96"/>
      <c r="AJ2973" s="98"/>
      <c r="AK2973" s="115"/>
      <c r="AL2973" s="98"/>
    </row>
    <row r="2974" spans="31:38" s="75" customFormat="1" x14ac:dyDescent="0.2">
      <c r="AE2974" s="125"/>
      <c r="AG2974" s="99"/>
      <c r="AH2974" s="99"/>
      <c r="AI2974" s="96"/>
      <c r="AJ2974" s="98"/>
      <c r="AK2974" s="115"/>
      <c r="AL2974" s="98"/>
    </row>
    <row r="2975" spans="31:38" s="75" customFormat="1" x14ac:dyDescent="0.2">
      <c r="AE2975" s="125"/>
      <c r="AG2975" s="99"/>
      <c r="AH2975" s="99"/>
      <c r="AI2975" s="96"/>
      <c r="AJ2975" s="98"/>
      <c r="AK2975" s="115"/>
      <c r="AL2975" s="98"/>
    </row>
    <row r="2976" spans="31:38" s="75" customFormat="1" x14ac:dyDescent="0.2">
      <c r="AE2976" s="125"/>
      <c r="AG2976" s="99"/>
      <c r="AH2976" s="99"/>
      <c r="AI2976" s="96"/>
      <c r="AJ2976" s="98"/>
      <c r="AK2976" s="115"/>
      <c r="AL2976" s="98"/>
    </row>
    <row r="2977" spans="31:38" s="75" customFormat="1" x14ac:dyDescent="0.2">
      <c r="AE2977" s="125"/>
      <c r="AG2977" s="99"/>
      <c r="AH2977" s="99"/>
      <c r="AI2977" s="96"/>
      <c r="AJ2977" s="98"/>
      <c r="AK2977" s="115"/>
      <c r="AL2977" s="98"/>
    </row>
    <row r="2978" spans="31:38" s="75" customFormat="1" x14ac:dyDescent="0.2">
      <c r="AE2978" s="125"/>
      <c r="AG2978" s="99"/>
      <c r="AH2978" s="99"/>
      <c r="AI2978" s="96"/>
      <c r="AJ2978" s="98"/>
      <c r="AK2978" s="115"/>
      <c r="AL2978" s="98"/>
    </row>
    <row r="2979" spans="31:38" s="75" customFormat="1" x14ac:dyDescent="0.2">
      <c r="AE2979" s="125"/>
      <c r="AG2979" s="99"/>
      <c r="AH2979" s="99"/>
      <c r="AI2979" s="96"/>
      <c r="AJ2979" s="98"/>
      <c r="AK2979" s="115"/>
      <c r="AL2979" s="98"/>
    </row>
    <row r="2980" spans="31:38" s="75" customFormat="1" x14ac:dyDescent="0.2">
      <c r="AE2980" s="125"/>
      <c r="AG2980" s="99"/>
      <c r="AH2980" s="99"/>
      <c r="AI2980" s="96"/>
      <c r="AJ2980" s="98"/>
      <c r="AK2980" s="115"/>
      <c r="AL2980" s="98"/>
    </row>
    <row r="2981" spans="31:38" s="75" customFormat="1" x14ac:dyDescent="0.2">
      <c r="AE2981" s="125"/>
      <c r="AG2981" s="99"/>
      <c r="AH2981" s="99"/>
      <c r="AI2981" s="96"/>
      <c r="AJ2981" s="98"/>
      <c r="AK2981" s="115"/>
      <c r="AL2981" s="98"/>
    </row>
    <row r="2982" spans="31:38" s="75" customFormat="1" x14ac:dyDescent="0.2">
      <c r="AE2982" s="125"/>
      <c r="AG2982" s="99"/>
      <c r="AH2982" s="99"/>
      <c r="AI2982" s="96"/>
      <c r="AJ2982" s="98"/>
      <c r="AK2982" s="115"/>
      <c r="AL2982" s="98"/>
    </row>
    <row r="2983" spans="31:38" s="75" customFormat="1" x14ac:dyDescent="0.2">
      <c r="AE2983" s="125"/>
      <c r="AG2983" s="99"/>
      <c r="AH2983" s="99"/>
      <c r="AI2983" s="96"/>
      <c r="AJ2983" s="98"/>
      <c r="AK2983" s="115"/>
      <c r="AL2983" s="98"/>
    </row>
    <row r="2984" spans="31:38" s="75" customFormat="1" x14ac:dyDescent="0.2">
      <c r="AE2984" s="125"/>
      <c r="AG2984" s="99"/>
      <c r="AH2984" s="99"/>
      <c r="AI2984" s="96"/>
      <c r="AJ2984" s="98"/>
      <c r="AK2984" s="115"/>
      <c r="AL2984" s="98"/>
    </row>
    <row r="2985" spans="31:38" s="75" customFormat="1" x14ac:dyDescent="0.2">
      <c r="AE2985" s="125"/>
      <c r="AG2985" s="99"/>
      <c r="AH2985" s="99"/>
      <c r="AI2985" s="96"/>
      <c r="AJ2985" s="98"/>
      <c r="AK2985" s="115"/>
      <c r="AL2985" s="98"/>
    </row>
    <row r="2986" spans="31:38" s="75" customFormat="1" x14ac:dyDescent="0.2">
      <c r="AE2986" s="125"/>
      <c r="AG2986" s="99"/>
      <c r="AH2986" s="99"/>
      <c r="AI2986" s="96"/>
      <c r="AJ2986" s="98"/>
      <c r="AK2986" s="115"/>
      <c r="AL2986" s="98"/>
    </row>
    <row r="2987" spans="31:38" s="75" customFormat="1" x14ac:dyDescent="0.2">
      <c r="AE2987" s="125"/>
      <c r="AG2987" s="99"/>
      <c r="AH2987" s="99"/>
      <c r="AI2987" s="96"/>
      <c r="AJ2987" s="98"/>
      <c r="AK2987" s="115"/>
      <c r="AL2987" s="98"/>
    </row>
    <row r="2988" spans="31:38" s="75" customFormat="1" x14ac:dyDescent="0.2">
      <c r="AE2988" s="125"/>
      <c r="AG2988" s="99"/>
      <c r="AH2988" s="99"/>
      <c r="AI2988" s="96"/>
      <c r="AJ2988" s="98"/>
      <c r="AK2988" s="115"/>
      <c r="AL2988" s="98"/>
    </row>
    <row r="2989" spans="31:38" s="75" customFormat="1" x14ac:dyDescent="0.2">
      <c r="AE2989" s="125"/>
      <c r="AG2989" s="99"/>
      <c r="AH2989" s="99"/>
      <c r="AI2989" s="96"/>
      <c r="AJ2989" s="98"/>
      <c r="AK2989" s="115"/>
      <c r="AL2989" s="98"/>
    </row>
    <row r="2990" spans="31:38" s="75" customFormat="1" x14ac:dyDescent="0.2">
      <c r="AE2990" s="125"/>
      <c r="AG2990" s="99"/>
      <c r="AH2990" s="99"/>
      <c r="AI2990" s="96"/>
      <c r="AJ2990" s="98"/>
      <c r="AK2990" s="115"/>
      <c r="AL2990" s="98"/>
    </row>
    <row r="2991" spans="31:38" s="75" customFormat="1" x14ac:dyDescent="0.2">
      <c r="AE2991" s="125"/>
      <c r="AG2991" s="99"/>
      <c r="AH2991" s="99"/>
      <c r="AI2991" s="96"/>
      <c r="AJ2991" s="98"/>
      <c r="AK2991" s="115"/>
      <c r="AL2991" s="98"/>
    </row>
    <row r="2992" spans="31:38" s="75" customFormat="1" x14ac:dyDescent="0.2">
      <c r="AE2992" s="125"/>
      <c r="AG2992" s="99"/>
      <c r="AH2992" s="99"/>
      <c r="AI2992" s="96"/>
      <c r="AJ2992" s="98"/>
      <c r="AK2992" s="115"/>
      <c r="AL2992" s="98"/>
    </row>
    <row r="2993" spans="31:38" s="75" customFormat="1" x14ac:dyDescent="0.2">
      <c r="AE2993" s="125"/>
      <c r="AG2993" s="99"/>
      <c r="AH2993" s="99"/>
      <c r="AI2993" s="96"/>
      <c r="AJ2993" s="98"/>
      <c r="AK2993" s="115"/>
      <c r="AL2993" s="98"/>
    </row>
    <row r="2994" spans="31:38" s="75" customFormat="1" x14ac:dyDescent="0.2">
      <c r="AE2994" s="125"/>
      <c r="AG2994" s="99"/>
      <c r="AH2994" s="99"/>
      <c r="AI2994" s="96"/>
      <c r="AJ2994" s="98"/>
      <c r="AK2994" s="115"/>
      <c r="AL2994" s="98"/>
    </row>
    <row r="2995" spans="31:38" s="75" customFormat="1" x14ac:dyDescent="0.2">
      <c r="AE2995" s="125"/>
      <c r="AG2995" s="99"/>
      <c r="AH2995" s="99"/>
      <c r="AI2995" s="96"/>
      <c r="AJ2995" s="98"/>
      <c r="AK2995" s="115"/>
      <c r="AL2995" s="98"/>
    </row>
    <row r="2996" spans="31:38" s="75" customFormat="1" x14ac:dyDescent="0.2">
      <c r="AE2996" s="125"/>
      <c r="AG2996" s="99"/>
      <c r="AH2996" s="99"/>
      <c r="AI2996" s="96"/>
      <c r="AJ2996" s="98"/>
      <c r="AK2996" s="115"/>
      <c r="AL2996" s="98"/>
    </row>
    <row r="2997" spans="31:38" s="75" customFormat="1" x14ac:dyDescent="0.2">
      <c r="AE2997" s="125"/>
      <c r="AG2997" s="99"/>
      <c r="AH2997" s="99"/>
      <c r="AI2997" s="96"/>
      <c r="AJ2997" s="98"/>
      <c r="AK2997" s="115"/>
      <c r="AL2997" s="98"/>
    </row>
    <row r="2998" spans="31:38" s="75" customFormat="1" x14ac:dyDescent="0.2">
      <c r="AE2998" s="125"/>
      <c r="AG2998" s="99"/>
      <c r="AH2998" s="99"/>
      <c r="AI2998" s="96"/>
      <c r="AJ2998" s="98"/>
      <c r="AK2998" s="115"/>
      <c r="AL2998" s="98"/>
    </row>
    <row r="2999" spans="31:38" s="75" customFormat="1" x14ac:dyDescent="0.2">
      <c r="AE2999" s="125"/>
      <c r="AG2999" s="99"/>
      <c r="AH2999" s="99"/>
      <c r="AI2999" s="96"/>
      <c r="AJ2999" s="98"/>
      <c r="AK2999" s="115"/>
      <c r="AL2999" s="98"/>
    </row>
    <row r="3000" spans="31:38" s="75" customFormat="1" x14ac:dyDescent="0.2">
      <c r="AE3000" s="125"/>
      <c r="AG3000" s="99"/>
      <c r="AH3000" s="99"/>
      <c r="AI3000" s="96"/>
      <c r="AJ3000" s="98"/>
      <c r="AK3000" s="115"/>
      <c r="AL3000" s="98"/>
    </row>
    <row r="3001" spans="31:38" s="75" customFormat="1" x14ac:dyDescent="0.2">
      <c r="AE3001" s="125"/>
      <c r="AG3001" s="99"/>
      <c r="AH3001" s="99"/>
      <c r="AI3001" s="96"/>
      <c r="AJ3001" s="98"/>
      <c r="AK3001" s="115"/>
      <c r="AL3001" s="98"/>
    </row>
    <row r="3002" spans="31:38" s="75" customFormat="1" x14ac:dyDescent="0.2">
      <c r="AE3002" s="125"/>
      <c r="AG3002" s="99"/>
      <c r="AH3002" s="99"/>
      <c r="AI3002" s="96"/>
      <c r="AJ3002" s="98"/>
      <c r="AK3002" s="115"/>
      <c r="AL3002" s="98"/>
    </row>
    <row r="3003" spans="31:38" s="75" customFormat="1" x14ac:dyDescent="0.2">
      <c r="AE3003" s="125"/>
      <c r="AG3003" s="99"/>
      <c r="AH3003" s="99"/>
      <c r="AI3003" s="96"/>
      <c r="AJ3003" s="98"/>
      <c r="AK3003" s="115"/>
      <c r="AL3003" s="98"/>
    </row>
    <row r="3004" spans="31:38" s="75" customFormat="1" x14ac:dyDescent="0.2">
      <c r="AE3004" s="125"/>
      <c r="AG3004" s="99"/>
      <c r="AH3004" s="99"/>
      <c r="AI3004" s="96"/>
      <c r="AJ3004" s="98"/>
      <c r="AK3004" s="115"/>
      <c r="AL3004" s="98"/>
    </row>
    <row r="3005" spans="31:38" s="75" customFormat="1" x14ac:dyDescent="0.2">
      <c r="AE3005" s="125"/>
      <c r="AG3005" s="99"/>
      <c r="AH3005" s="99"/>
      <c r="AI3005" s="96"/>
      <c r="AJ3005" s="98"/>
      <c r="AK3005" s="115"/>
      <c r="AL3005" s="98"/>
    </row>
    <row r="3006" spans="31:38" s="75" customFormat="1" x14ac:dyDescent="0.2">
      <c r="AE3006" s="125"/>
      <c r="AG3006" s="99"/>
      <c r="AH3006" s="99"/>
      <c r="AI3006" s="96"/>
      <c r="AJ3006" s="98"/>
      <c r="AK3006" s="115"/>
      <c r="AL3006" s="98"/>
    </row>
    <row r="3007" spans="31:38" s="75" customFormat="1" x14ac:dyDescent="0.2">
      <c r="AE3007" s="125"/>
      <c r="AG3007" s="99"/>
      <c r="AH3007" s="99"/>
      <c r="AI3007" s="96"/>
      <c r="AJ3007" s="98"/>
      <c r="AK3007" s="115"/>
      <c r="AL3007" s="98"/>
    </row>
    <row r="3008" spans="31:38" s="75" customFormat="1" x14ac:dyDescent="0.2">
      <c r="AE3008" s="125"/>
      <c r="AG3008" s="99"/>
      <c r="AH3008" s="99"/>
      <c r="AI3008" s="96"/>
      <c r="AJ3008" s="98"/>
      <c r="AK3008" s="115"/>
      <c r="AL3008" s="98"/>
    </row>
    <row r="3009" spans="31:38" s="75" customFormat="1" x14ac:dyDescent="0.2">
      <c r="AE3009" s="125"/>
      <c r="AG3009" s="99"/>
      <c r="AH3009" s="99"/>
      <c r="AI3009" s="96"/>
      <c r="AJ3009" s="98"/>
      <c r="AK3009" s="115"/>
      <c r="AL3009" s="98"/>
    </row>
    <row r="3010" spans="31:38" s="75" customFormat="1" x14ac:dyDescent="0.2">
      <c r="AE3010" s="125"/>
      <c r="AG3010" s="99"/>
      <c r="AH3010" s="99"/>
      <c r="AI3010" s="96"/>
      <c r="AJ3010" s="98"/>
      <c r="AK3010" s="115"/>
      <c r="AL3010" s="98"/>
    </row>
    <row r="3011" spans="31:38" s="75" customFormat="1" x14ac:dyDescent="0.2">
      <c r="AE3011" s="125"/>
      <c r="AG3011" s="99"/>
      <c r="AH3011" s="99"/>
      <c r="AI3011" s="96"/>
      <c r="AJ3011" s="98"/>
      <c r="AK3011" s="115"/>
      <c r="AL3011" s="98"/>
    </row>
    <row r="3012" spans="31:38" s="75" customFormat="1" x14ac:dyDescent="0.2">
      <c r="AE3012" s="125"/>
      <c r="AG3012" s="99"/>
      <c r="AH3012" s="99"/>
      <c r="AI3012" s="96"/>
      <c r="AJ3012" s="98"/>
      <c r="AK3012" s="115"/>
      <c r="AL3012" s="98"/>
    </row>
    <row r="3013" spans="31:38" s="75" customFormat="1" x14ac:dyDescent="0.2">
      <c r="AE3013" s="125"/>
      <c r="AG3013" s="99"/>
      <c r="AH3013" s="99"/>
      <c r="AI3013" s="96"/>
      <c r="AJ3013" s="98"/>
      <c r="AK3013" s="115"/>
      <c r="AL3013" s="98"/>
    </row>
    <row r="3014" spans="31:38" s="75" customFormat="1" x14ac:dyDescent="0.2">
      <c r="AE3014" s="125"/>
      <c r="AG3014" s="99"/>
      <c r="AH3014" s="99"/>
      <c r="AI3014" s="96"/>
      <c r="AJ3014" s="98"/>
      <c r="AK3014" s="115"/>
      <c r="AL3014" s="98"/>
    </row>
    <row r="3015" spans="31:38" s="75" customFormat="1" x14ac:dyDescent="0.2">
      <c r="AE3015" s="125"/>
      <c r="AG3015" s="99"/>
      <c r="AH3015" s="99"/>
      <c r="AI3015" s="96"/>
      <c r="AJ3015" s="98"/>
      <c r="AK3015" s="115"/>
      <c r="AL3015" s="98"/>
    </row>
    <row r="3016" spans="31:38" s="75" customFormat="1" x14ac:dyDescent="0.2">
      <c r="AE3016" s="125"/>
      <c r="AG3016" s="99"/>
      <c r="AH3016" s="99"/>
      <c r="AI3016" s="96"/>
      <c r="AJ3016" s="98"/>
      <c r="AK3016" s="115"/>
      <c r="AL3016" s="98"/>
    </row>
    <row r="3017" spans="31:38" s="75" customFormat="1" x14ac:dyDescent="0.2">
      <c r="AE3017" s="125"/>
      <c r="AG3017" s="99"/>
      <c r="AH3017" s="99"/>
      <c r="AI3017" s="96"/>
      <c r="AJ3017" s="98"/>
      <c r="AK3017" s="115"/>
      <c r="AL3017" s="98"/>
    </row>
    <row r="3018" spans="31:38" s="75" customFormat="1" x14ac:dyDescent="0.2">
      <c r="AE3018" s="125"/>
      <c r="AG3018" s="99"/>
      <c r="AH3018" s="99"/>
      <c r="AI3018" s="96"/>
      <c r="AJ3018" s="98"/>
      <c r="AK3018" s="115"/>
      <c r="AL3018" s="98"/>
    </row>
    <row r="3019" spans="31:38" s="75" customFormat="1" x14ac:dyDescent="0.2">
      <c r="AE3019" s="125"/>
      <c r="AG3019" s="99"/>
      <c r="AH3019" s="99"/>
      <c r="AI3019" s="96"/>
      <c r="AJ3019" s="98"/>
      <c r="AK3019" s="115"/>
      <c r="AL3019" s="98"/>
    </row>
    <row r="3020" spans="31:38" s="75" customFormat="1" x14ac:dyDescent="0.2">
      <c r="AE3020" s="125"/>
      <c r="AG3020" s="99"/>
      <c r="AH3020" s="99"/>
      <c r="AI3020" s="96"/>
      <c r="AJ3020" s="98"/>
      <c r="AK3020" s="115"/>
      <c r="AL3020" s="98"/>
    </row>
    <row r="3021" spans="31:38" s="75" customFormat="1" x14ac:dyDescent="0.2">
      <c r="AE3021" s="125"/>
      <c r="AG3021" s="99"/>
      <c r="AH3021" s="99"/>
      <c r="AI3021" s="96"/>
      <c r="AJ3021" s="98"/>
      <c r="AK3021" s="115"/>
      <c r="AL3021" s="98"/>
    </row>
    <row r="3022" spans="31:38" s="75" customFormat="1" x14ac:dyDescent="0.2">
      <c r="AE3022" s="125"/>
      <c r="AG3022" s="99"/>
      <c r="AH3022" s="99"/>
      <c r="AI3022" s="96"/>
      <c r="AJ3022" s="98"/>
      <c r="AK3022" s="115"/>
      <c r="AL3022" s="98"/>
    </row>
    <row r="3023" spans="31:38" s="75" customFormat="1" x14ac:dyDescent="0.2">
      <c r="AE3023" s="125"/>
      <c r="AG3023" s="99"/>
      <c r="AH3023" s="99"/>
      <c r="AI3023" s="96"/>
      <c r="AJ3023" s="98"/>
      <c r="AK3023" s="115"/>
      <c r="AL3023" s="98"/>
    </row>
    <row r="3024" spans="31:38" s="75" customFormat="1" x14ac:dyDescent="0.2">
      <c r="AE3024" s="125"/>
      <c r="AG3024" s="99"/>
      <c r="AH3024" s="99"/>
      <c r="AI3024" s="96"/>
      <c r="AJ3024" s="98"/>
      <c r="AK3024" s="115"/>
      <c r="AL3024" s="98"/>
    </row>
    <row r="3025" spans="31:38" s="75" customFormat="1" x14ac:dyDescent="0.2">
      <c r="AE3025" s="125"/>
      <c r="AG3025" s="99"/>
      <c r="AH3025" s="99"/>
      <c r="AI3025" s="96"/>
      <c r="AJ3025" s="98"/>
      <c r="AK3025" s="115"/>
      <c r="AL3025" s="98"/>
    </row>
    <row r="3026" spans="31:38" s="75" customFormat="1" x14ac:dyDescent="0.2">
      <c r="AE3026" s="125"/>
      <c r="AG3026" s="99"/>
      <c r="AH3026" s="99"/>
      <c r="AI3026" s="96"/>
      <c r="AJ3026" s="98"/>
      <c r="AK3026" s="115"/>
      <c r="AL3026" s="98"/>
    </row>
    <row r="3027" spans="31:38" s="75" customFormat="1" x14ac:dyDescent="0.2">
      <c r="AE3027" s="125"/>
      <c r="AG3027" s="99"/>
      <c r="AH3027" s="99"/>
      <c r="AI3027" s="96"/>
      <c r="AJ3027" s="98"/>
      <c r="AK3027" s="115"/>
      <c r="AL3027" s="98"/>
    </row>
    <row r="3028" spans="31:38" s="75" customFormat="1" x14ac:dyDescent="0.2">
      <c r="AE3028" s="125"/>
      <c r="AG3028" s="99"/>
      <c r="AH3028" s="99"/>
      <c r="AI3028" s="96"/>
      <c r="AJ3028" s="98"/>
      <c r="AK3028" s="115"/>
      <c r="AL3028" s="98"/>
    </row>
    <row r="3029" spans="31:38" s="75" customFormat="1" x14ac:dyDescent="0.2">
      <c r="AE3029" s="125"/>
      <c r="AG3029" s="99"/>
      <c r="AH3029" s="99"/>
      <c r="AI3029" s="96"/>
      <c r="AJ3029" s="98"/>
      <c r="AK3029" s="115"/>
      <c r="AL3029" s="98"/>
    </row>
    <row r="3030" spans="31:38" s="75" customFormat="1" x14ac:dyDescent="0.2">
      <c r="AE3030" s="125"/>
      <c r="AG3030" s="99"/>
      <c r="AH3030" s="99"/>
      <c r="AI3030" s="96"/>
      <c r="AJ3030" s="98"/>
      <c r="AK3030" s="115"/>
      <c r="AL3030" s="98"/>
    </row>
    <row r="3031" spans="31:38" s="75" customFormat="1" x14ac:dyDescent="0.2">
      <c r="AE3031" s="125"/>
      <c r="AG3031" s="99"/>
      <c r="AH3031" s="99"/>
      <c r="AI3031" s="96"/>
      <c r="AJ3031" s="98"/>
      <c r="AK3031" s="115"/>
      <c r="AL3031" s="98"/>
    </row>
    <row r="3032" spans="31:38" s="75" customFormat="1" x14ac:dyDescent="0.2">
      <c r="AE3032" s="125"/>
      <c r="AG3032" s="99"/>
      <c r="AH3032" s="99"/>
      <c r="AI3032" s="96"/>
      <c r="AJ3032" s="98"/>
      <c r="AK3032" s="115"/>
      <c r="AL3032" s="98"/>
    </row>
    <row r="3033" spans="31:38" s="75" customFormat="1" x14ac:dyDescent="0.2">
      <c r="AE3033" s="125"/>
      <c r="AG3033" s="99"/>
      <c r="AH3033" s="99"/>
      <c r="AI3033" s="96"/>
      <c r="AJ3033" s="98"/>
      <c r="AK3033" s="115"/>
      <c r="AL3033" s="98"/>
    </row>
    <row r="3034" spans="31:38" s="75" customFormat="1" x14ac:dyDescent="0.2">
      <c r="AE3034" s="125"/>
      <c r="AG3034" s="99"/>
      <c r="AH3034" s="99"/>
      <c r="AI3034" s="96"/>
      <c r="AJ3034" s="98"/>
      <c r="AK3034" s="115"/>
      <c r="AL3034" s="98"/>
    </row>
    <row r="3035" spans="31:38" s="75" customFormat="1" x14ac:dyDescent="0.2">
      <c r="AE3035" s="125"/>
      <c r="AG3035" s="99"/>
      <c r="AH3035" s="99"/>
      <c r="AI3035" s="96"/>
      <c r="AJ3035" s="98"/>
      <c r="AK3035" s="115"/>
      <c r="AL3035" s="98"/>
    </row>
    <row r="3036" spans="31:38" s="75" customFormat="1" x14ac:dyDescent="0.2">
      <c r="AE3036" s="125"/>
      <c r="AG3036" s="99"/>
      <c r="AH3036" s="99"/>
      <c r="AI3036" s="96"/>
      <c r="AJ3036" s="98"/>
      <c r="AK3036" s="115"/>
      <c r="AL3036" s="98"/>
    </row>
    <row r="3037" spans="31:38" s="75" customFormat="1" x14ac:dyDescent="0.2">
      <c r="AE3037" s="125"/>
      <c r="AG3037" s="99"/>
      <c r="AH3037" s="99"/>
      <c r="AI3037" s="96"/>
      <c r="AJ3037" s="98"/>
      <c r="AK3037" s="115"/>
      <c r="AL3037" s="98"/>
    </row>
    <row r="3038" spans="31:38" s="75" customFormat="1" x14ac:dyDescent="0.2">
      <c r="AE3038" s="125"/>
      <c r="AG3038" s="99"/>
      <c r="AH3038" s="99"/>
      <c r="AI3038" s="96"/>
      <c r="AJ3038" s="98"/>
      <c r="AK3038" s="115"/>
      <c r="AL3038" s="98"/>
    </row>
    <row r="3039" spans="31:38" s="75" customFormat="1" x14ac:dyDescent="0.2">
      <c r="AE3039" s="125"/>
      <c r="AG3039" s="99"/>
      <c r="AH3039" s="99"/>
      <c r="AI3039" s="96"/>
      <c r="AJ3039" s="98"/>
      <c r="AK3039" s="115"/>
      <c r="AL3039" s="98"/>
    </row>
    <row r="3040" spans="31:38" s="75" customFormat="1" x14ac:dyDescent="0.2">
      <c r="AE3040" s="125"/>
      <c r="AG3040" s="99"/>
      <c r="AH3040" s="99"/>
      <c r="AI3040" s="96"/>
      <c r="AJ3040" s="98"/>
      <c r="AK3040" s="115"/>
      <c r="AL3040" s="98"/>
    </row>
    <row r="3041" spans="31:38" s="75" customFormat="1" x14ac:dyDescent="0.2">
      <c r="AE3041" s="125"/>
      <c r="AG3041" s="99"/>
      <c r="AH3041" s="99"/>
      <c r="AI3041" s="96"/>
      <c r="AJ3041" s="98"/>
      <c r="AK3041" s="115"/>
      <c r="AL3041" s="98"/>
    </row>
    <row r="3042" spans="31:38" s="75" customFormat="1" x14ac:dyDescent="0.2">
      <c r="AE3042" s="125"/>
      <c r="AG3042" s="99"/>
      <c r="AH3042" s="99"/>
      <c r="AI3042" s="96"/>
      <c r="AJ3042" s="98"/>
      <c r="AK3042" s="115"/>
      <c r="AL3042" s="98"/>
    </row>
    <row r="3043" spans="31:38" s="75" customFormat="1" x14ac:dyDescent="0.2">
      <c r="AE3043" s="125"/>
      <c r="AG3043" s="99"/>
      <c r="AH3043" s="99"/>
      <c r="AI3043" s="96"/>
      <c r="AJ3043" s="98"/>
      <c r="AK3043" s="115"/>
      <c r="AL3043" s="98"/>
    </row>
    <row r="3044" spans="31:38" s="75" customFormat="1" x14ac:dyDescent="0.2">
      <c r="AE3044" s="125"/>
      <c r="AG3044" s="99"/>
      <c r="AH3044" s="99"/>
      <c r="AI3044" s="96"/>
      <c r="AJ3044" s="98"/>
      <c r="AK3044" s="115"/>
      <c r="AL3044" s="98"/>
    </row>
    <row r="3045" spans="31:38" s="75" customFormat="1" x14ac:dyDescent="0.2">
      <c r="AE3045" s="125"/>
      <c r="AG3045" s="99"/>
      <c r="AH3045" s="99"/>
      <c r="AI3045" s="96"/>
      <c r="AJ3045" s="98"/>
      <c r="AK3045" s="115"/>
      <c r="AL3045" s="98"/>
    </row>
    <row r="3046" spans="31:38" s="75" customFormat="1" x14ac:dyDescent="0.2">
      <c r="AE3046" s="125"/>
      <c r="AG3046" s="99"/>
      <c r="AH3046" s="99"/>
      <c r="AI3046" s="96"/>
      <c r="AJ3046" s="98"/>
      <c r="AK3046" s="115"/>
      <c r="AL3046" s="98"/>
    </row>
    <row r="3047" spans="31:38" s="75" customFormat="1" x14ac:dyDescent="0.2">
      <c r="AE3047" s="125"/>
      <c r="AG3047" s="99"/>
      <c r="AH3047" s="99"/>
      <c r="AI3047" s="96"/>
      <c r="AJ3047" s="98"/>
      <c r="AK3047" s="115"/>
      <c r="AL3047" s="98"/>
    </row>
    <row r="3048" spans="31:38" s="75" customFormat="1" x14ac:dyDescent="0.2">
      <c r="AE3048" s="125"/>
      <c r="AG3048" s="99"/>
      <c r="AH3048" s="99"/>
      <c r="AI3048" s="96"/>
      <c r="AJ3048" s="98"/>
      <c r="AK3048" s="115"/>
      <c r="AL3048" s="98"/>
    </row>
    <row r="3049" spans="31:38" s="75" customFormat="1" x14ac:dyDescent="0.2">
      <c r="AE3049" s="125"/>
      <c r="AG3049" s="99"/>
      <c r="AH3049" s="99"/>
      <c r="AI3049" s="96"/>
      <c r="AJ3049" s="98"/>
      <c r="AK3049" s="115"/>
      <c r="AL3049" s="98"/>
    </row>
    <row r="3050" spans="31:38" s="75" customFormat="1" x14ac:dyDescent="0.2">
      <c r="AE3050" s="125"/>
      <c r="AG3050" s="99"/>
      <c r="AH3050" s="99"/>
      <c r="AI3050" s="96"/>
      <c r="AJ3050" s="98"/>
      <c r="AK3050" s="115"/>
      <c r="AL3050" s="98"/>
    </row>
    <row r="3051" spans="31:38" s="75" customFormat="1" x14ac:dyDescent="0.2">
      <c r="AE3051" s="125"/>
      <c r="AG3051" s="99"/>
      <c r="AH3051" s="99"/>
      <c r="AI3051" s="96"/>
      <c r="AJ3051" s="98"/>
      <c r="AK3051" s="115"/>
      <c r="AL3051" s="98"/>
    </row>
    <row r="3052" spans="31:38" s="75" customFormat="1" x14ac:dyDescent="0.2">
      <c r="AE3052" s="125"/>
      <c r="AG3052" s="99"/>
      <c r="AH3052" s="99"/>
      <c r="AI3052" s="96"/>
      <c r="AJ3052" s="98"/>
      <c r="AK3052" s="115"/>
      <c r="AL3052" s="98"/>
    </row>
    <row r="3053" spans="31:38" s="75" customFormat="1" x14ac:dyDescent="0.2">
      <c r="AE3053" s="125"/>
      <c r="AG3053" s="99"/>
      <c r="AH3053" s="99"/>
      <c r="AI3053" s="96"/>
      <c r="AJ3053" s="98"/>
      <c r="AK3053" s="115"/>
      <c r="AL3053" s="98"/>
    </row>
    <row r="3054" spans="31:38" s="75" customFormat="1" x14ac:dyDescent="0.2">
      <c r="AE3054" s="125"/>
      <c r="AG3054" s="99"/>
      <c r="AH3054" s="99"/>
      <c r="AI3054" s="96"/>
      <c r="AJ3054" s="98"/>
      <c r="AK3054" s="115"/>
      <c r="AL3054" s="98"/>
    </row>
    <row r="3055" spans="31:38" s="75" customFormat="1" x14ac:dyDescent="0.2">
      <c r="AE3055" s="125"/>
      <c r="AG3055" s="99"/>
      <c r="AH3055" s="99"/>
      <c r="AI3055" s="96"/>
      <c r="AJ3055" s="98"/>
      <c r="AK3055" s="115"/>
      <c r="AL3055" s="98"/>
    </row>
    <row r="3056" spans="31:38" s="75" customFormat="1" x14ac:dyDescent="0.2">
      <c r="AE3056" s="125"/>
      <c r="AG3056" s="99"/>
      <c r="AH3056" s="99"/>
      <c r="AI3056" s="96"/>
      <c r="AJ3056" s="98"/>
      <c r="AK3056" s="115"/>
      <c r="AL3056" s="98"/>
    </row>
    <row r="3057" spans="31:38" s="75" customFormat="1" x14ac:dyDescent="0.2">
      <c r="AE3057" s="125"/>
      <c r="AG3057" s="99"/>
      <c r="AH3057" s="99"/>
      <c r="AI3057" s="96"/>
      <c r="AJ3057" s="98"/>
      <c r="AK3057" s="115"/>
      <c r="AL3057" s="98"/>
    </row>
    <row r="3058" spans="31:38" s="75" customFormat="1" x14ac:dyDescent="0.2">
      <c r="AE3058" s="125"/>
      <c r="AG3058" s="99"/>
      <c r="AH3058" s="99"/>
      <c r="AI3058" s="96"/>
      <c r="AJ3058" s="98"/>
      <c r="AK3058" s="115"/>
      <c r="AL3058" s="98"/>
    </row>
    <row r="3059" spans="31:38" s="75" customFormat="1" x14ac:dyDescent="0.2">
      <c r="AE3059" s="125"/>
      <c r="AG3059" s="99"/>
      <c r="AH3059" s="99"/>
      <c r="AI3059" s="96"/>
      <c r="AJ3059" s="98"/>
      <c r="AK3059" s="115"/>
      <c r="AL3059" s="98"/>
    </row>
    <row r="3060" spans="31:38" s="75" customFormat="1" x14ac:dyDescent="0.2">
      <c r="AE3060" s="125"/>
      <c r="AG3060" s="99"/>
      <c r="AH3060" s="99"/>
      <c r="AI3060" s="96"/>
      <c r="AJ3060" s="98"/>
      <c r="AK3060" s="115"/>
      <c r="AL3060" s="98"/>
    </row>
    <row r="3061" spans="31:38" s="75" customFormat="1" x14ac:dyDescent="0.2">
      <c r="AE3061" s="125"/>
      <c r="AG3061" s="99"/>
      <c r="AH3061" s="99"/>
      <c r="AI3061" s="96"/>
      <c r="AJ3061" s="98"/>
      <c r="AK3061" s="115"/>
      <c r="AL3061" s="98"/>
    </row>
    <row r="3062" spans="31:38" s="75" customFormat="1" x14ac:dyDescent="0.2">
      <c r="AE3062" s="125"/>
      <c r="AG3062" s="99"/>
      <c r="AH3062" s="99"/>
      <c r="AI3062" s="96"/>
      <c r="AJ3062" s="98"/>
      <c r="AK3062" s="115"/>
      <c r="AL3062" s="98"/>
    </row>
    <row r="3063" spans="31:38" s="75" customFormat="1" x14ac:dyDescent="0.2">
      <c r="AE3063" s="125"/>
      <c r="AG3063" s="99"/>
      <c r="AH3063" s="99"/>
      <c r="AI3063" s="96"/>
      <c r="AJ3063" s="98"/>
      <c r="AK3063" s="115"/>
      <c r="AL3063" s="98"/>
    </row>
    <row r="3064" spans="31:38" s="75" customFormat="1" x14ac:dyDescent="0.2">
      <c r="AE3064" s="125"/>
      <c r="AG3064" s="99"/>
      <c r="AH3064" s="99"/>
      <c r="AI3064" s="96"/>
      <c r="AJ3064" s="98"/>
      <c r="AK3064" s="115"/>
      <c r="AL3064" s="98"/>
    </row>
    <row r="3065" spans="31:38" s="75" customFormat="1" x14ac:dyDescent="0.2">
      <c r="AE3065" s="125"/>
      <c r="AG3065" s="99"/>
      <c r="AH3065" s="99"/>
      <c r="AI3065" s="96"/>
      <c r="AJ3065" s="98"/>
      <c r="AK3065" s="115"/>
      <c r="AL3065" s="98"/>
    </row>
    <row r="3066" spans="31:38" s="75" customFormat="1" x14ac:dyDescent="0.2">
      <c r="AE3066" s="125"/>
      <c r="AG3066" s="99"/>
      <c r="AH3066" s="99"/>
      <c r="AI3066" s="96"/>
      <c r="AJ3066" s="98"/>
      <c r="AK3066" s="115"/>
      <c r="AL3066" s="98"/>
    </row>
    <row r="3067" spans="31:38" s="75" customFormat="1" x14ac:dyDescent="0.2">
      <c r="AE3067" s="125"/>
      <c r="AG3067" s="99"/>
      <c r="AH3067" s="99"/>
      <c r="AI3067" s="96"/>
      <c r="AJ3067" s="98"/>
      <c r="AK3067" s="115"/>
      <c r="AL3067" s="98"/>
    </row>
    <row r="3068" spans="31:38" s="75" customFormat="1" x14ac:dyDescent="0.2">
      <c r="AE3068" s="125"/>
      <c r="AG3068" s="99"/>
      <c r="AH3068" s="99"/>
      <c r="AI3068" s="96"/>
      <c r="AJ3068" s="98"/>
      <c r="AK3068" s="115"/>
      <c r="AL3068" s="98"/>
    </row>
    <row r="3069" spans="31:38" s="75" customFormat="1" x14ac:dyDescent="0.2">
      <c r="AE3069" s="125"/>
      <c r="AG3069" s="99"/>
      <c r="AH3069" s="99"/>
      <c r="AI3069" s="96"/>
      <c r="AJ3069" s="98"/>
      <c r="AK3069" s="115"/>
      <c r="AL3069" s="98"/>
    </row>
    <row r="3070" spans="31:38" s="75" customFormat="1" x14ac:dyDescent="0.2">
      <c r="AE3070" s="125"/>
      <c r="AG3070" s="99"/>
      <c r="AH3070" s="99"/>
      <c r="AI3070" s="96"/>
      <c r="AJ3070" s="98"/>
      <c r="AK3070" s="115"/>
      <c r="AL3070" s="98"/>
    </row>
    <row r="3071" spans="31:38" s="75" customFormat="1" x14ac:dyDescent="0.2">
      <c r="AE3071" s="125"/>
      <c r="AG3071" s="99"/>
      <c r="AH3071" s="99"/>
      <c r="AI3071" s="96"/>
      <c r="AJ3071" s="98"/>
      <c r="AK3071" s="115"/>
      <c r="AL3071" s="98"/>
    </row>
    <row r="3072" spans="31:38" s="75" customFormat="1" x14ac:dyDescent="0.2">
      <c r="AE3072" s="125"/>
      <c r="AG3072" s="99"/>
      <c r="AH3072" s="99"/>
      <c r="AI3072" s="96"/>
      <c r="AJ3072" s="98"/>
      <c r="AK3072" s="115"/>
      <c r="AL3072" s="98"/>
    </row>
    <row r="3073" spans="31:38" s="75" customFormat="1" x14ac:dyDescent="0.2">
      <c r="AE3073" s="125"/>
      <c r="AG3073" s="99"/>
      <c r="AH3073" s="99"/>
      <c r="AI3073" s="96"/>
      <c r="AJ3073" s="98"/>
      <c r="AK3073" s="115"/>
      <c r="AL3073" s="98"/>
    </row>
    <row r="3074" spans="31:38" s="75" customFormat="1" x14ac:dyDescent="0.2">
      <c r="AE3074" s="125"/>
      <c r="AG3074" s="99"/>
      <c r="AH3074" s="99"/>
      <c r="AI3074" s="96"/>
      <c r="AJ3074" s="98"/>
      <c r="AK3074" s="115"/>
      <c r="AL3074" s="98"/>
    </row>
    <row r="3075" spans="31:38" s="75" customFormat="1" x14ac:dyDescent="0.2">
      <c r="AE3075" s="125"/>
      <c r="AG3075" s="99"/>
      <c r="AH3075" s="99"/>
      <c r="AI3075" s="96"/>
      <c r="AJ3075" s="98"/>
      <c r="AK3075" s="115"/>
      <c r="AL3075" s="98"/>
    </row>
    <row r="3076" spans="31:38" s="75" customFormat="1" x14ac:dyDescent="0.2">
      <c r="AE3076" s="125"/>
      <c r="AG3076" s="99"/>
      <c r="AH3076" s="99"/>
      <c r="AI3076" s="96"/>
      <c r="AJ3076" s="98"/>
      <c r="AK3076" s="115"/>
      <c r="AL3076" s="98"/>
    </row>
    <row r="3077" spans="31:38" s="75" customFormat="1" x14ac:dyDescent="0.2">
      <c r="AE3077" s="125"/>
      <c r="AG3077" s="99"/>
      <c r="AH3077" s="99"/>
      <c r="AI3077" s="96"/>
      <c r="AJ3077" s="98"/>
      <c r="AK3077" s="115"/>
      <c r="AL3077" s="98"/>
    </row>
    <row r="3078" spans="31:38" s="75" customFormat="1" x14ac:dyDescent="0.2">
      <c r="AE3078" s="125"/>
      <c r="AG3078" s="99"/>
      <c r="AH3078" s="99"/>
      <c r="AI3078" s="96"/>
      <c r="AJ3078" s="98"/>
      <c r="AK3078" s="115"/>
      <c r="AL3078" s="98"/>
    </row>
    <row r="3079" spans="31:38" s="75" customFormat="1" x14ac:dyDescent="0.2">
      <c r="AE3079" s="125"/>
      <c r="AG3079" s="99"/>
      <c r="AH3079" s="99"/>
      <c r="AI3079" s="96"/>
      <c r="AJ3079" s="98"/>
      <c r="AK3079" s="115"/>
      <c r="AL3079" s="98"/>
    </row>
    <row r="3080" spans="31:38" s="75" customFormat="1" x14ac:dyDescent="0.2">
      <c r="AE3080" s="125"/>
      <c r="AG3080" s="99"/>
      <c r="AH3080" s="99"/>
      <c r="AI3080" s="96"/>
      <c r="AJ3080" s="98"/>
      <c r="AK3080" s="115"/>
      <c r="AL3080" s="98"/>
    </row>
    <row r="3081" spans="31:38" s="75" customFormat="1" x14ac:dyDescent="0.2">
      <c r="AE3081" s="125"/>
      <c r="AG3081" s="99"/>
      <c r="AH3081" s="99"/>
      <c r="AI3081" s="96"/>
      <c r="AJ3081" s="98"/>
      <c r="AK3081" s="115"/>
      <c r="AL3081" s="98"/>
    </row>
    <row r="3082" spans="31:38" s="75" customFormat="1" x14ac:dyDescent="0.2">
      <c r="AE3082" s="125"/>
      <c r="AG3082" s="99"/>
      <c r="AH3082" s="99"/>
      <c r="AI3082" s="96"/>
      <c r="AJ3082" s="98"/>
      <c r="AK3082" s="115"/>
      <c r="AL3082" s="98"/>
    </row>
    <row r="3083" spans="31:38" s="75" customFormat="1" x14ac:dyDescent="0.2">
      <c r="AE3083" s="125"/>
      <c r="AG3083" s="99"/>
      <c r="AH3083" s="99"/>
      <c r="AI3083" s="96"/>
      <c r="AJ3083" s="98"/>
      <c r="AK3083" s="115"/>
      <c r="AL3083" s="98"/>
    </row>
    <row r="3084" spans="31:38" s="75" customFormat="1" x14ac:dyDescent="0.2">
      <c r="AE3084" s="125"/>
      <c r="AG3084" s="99"/>
      <c r="AH3084" s="99"/>
      <c r="AI3084" s="96"/>
      <c r="AJ3084" s="98"/>
      <c r="AK3084" s="115"/>
      <c r="AL3084" s="98"/>
    </row>
    <row r="3085" spans="31:38" s="75" customFormat="1" x14ac:dyDescent="0.2">
      <c r="AE3085" s="125"/>
      <c r="AG3085" s="99"/>
      <c r="AH3085" s="99"/>
      <c r="AI3085" s="96"/>
      <c r="AJ3085" s="98"/>
      <c r="AK3085" s="115"/>
      <c r="AL3085" s="98"/>
    </row>
    <row r="3086" spans="31:38" s="75" customFormat="1" x14ac:dyDescent="0.2">
      <c r="AE3086" s="125"/>
      <c r="AG3086" s="99"/>
      <c r="AH3086" s="99"/>
      <c r="AI3086" s="96"/>
      <c r="AJ3086" s="98"/>
      <c r="AK3086" s="115"/>
      <c r="AL3086" s="98"/>
    </row>
    <row r="3087" spans="31:38" s="75" customFormat="1" x14ac:dyDescent="0.2">
      <c r="AE3087" s="125"/>
      <c r="AG3087" s="99"/>
      <c r="AH3087" s="99"/>
      <c r="AI3087" s="96"/>
      <c r="AJ3087" s="98"/>
      <c r="AK3087" s="115"/>
      <c r="AL3087" s="98"/>
    </row>
    <row r="3088" spans="31:38" s="75" customFormat="1" x14ac:dyDescent="0.2">
      <c r="AE3088" s="125"/>
      <c r="AG3088" s="99"/>
      <c r="AH3088" s="99"/>
      <c r="AI3088" s="96"/>
      <c r="AJ3088" s="98"/>
      <c r="AK3088" s="115"/>
      <c r="AL3088" s="98"/>
    </row>
    <row r="3089" spans="31:38" s="75" customFormat="1" x14ac:dyDescent="0.2">
      <c r="AE3089" s="125"/>
      <c r="AG3089" s="99"/>
      <c r="AH3089" s="99"/>
      <c r="AI3089" s="96"/>
      <c r="AJ3089" s="98"/>
      <c r="AK3089" s="115"/>
      <c r="AL3089" s="98"/>
    </row>
    <row r="3090" spans="31:38" s="75" customFormat="1" x14ac:dyDescent="0.2">
      <c r="AE3090" s="125"/>
      <c r="AG3090" s="99"/>
      <c r="AH3090" s="99"/>
      <c r="AI3090" s="96"/>
      <c r="AJ3090" s="98"/>
      <c r="AK3090" s="115"/>
      <c r="AL3090" s="98"/>
    </row>
    <row r="3091" spans="31:38" s="75" customFormat="1" x14ac:dyDescent="0.2">
      <c r="AE3091" s="125"/>
      <c r="AG3091" s="99"/>
      <c r="AH3091" s="99"/>
      <c r="AI3091" s="96"/>
      <c r="AJ3091" s="98"/>
      <c r="AK3091" s="115"/>
      <c r="AL3091" s="98"/>
    </row>
    <row r="3092" spans="31:38" s="75" customFormat="1" x14ac:dyDescent="0.2">
      <c r="AE3092" s="125"/>
      <c r="AG3092" s="99"/>
      <c r="AH3092" s="99"/>
      <c r="AI3092" s="96"/>
      <c r="AJ3092" s="98"/>
      <c r="AK3092" s="115"/>
      <c r="AL3092" s="98"/>
    </row>
    <row r="3093" spans="31:38" s="75" customFormat="1" x14ac:dyDescent="0.2">
      <c r="AE3093" s="125"/>
      <c r="AG3093" s="99"/>
      <c r="AH3093" s="99"/>
      <c r="AI3093" s="96"/>
      <c r="AJ3093" s="98"/>
      <c r="AK3093" s="115"/>
      <c r="AL3093" s="98"/>
    </row>
    <row r="3094" spans="31:38" s="75" customFormat="1" x14ac:dyDescent="0.2">
      <c r="AE3094" s="125"/>
      <c r="AG3094" s="99"/>
      <c r="AH3094" s="99"/>
      <c r="AI3094" s="96"/>
      <c r="AJ3094" s="98"/>
      <c r="AK3094" s="115"/>
      <c r="AL3094" s="98"/>
    </row>
    <row r="3095" spans="31:38" s="75" customFormat="1" x14ac:dyDescent="0.2">
      <c r="AE3095" s="125"/>
      <c r="AG3095" s="99"/>
      <c r="AH3095" s="99"/>
      <c r="AI3095" s="96"/>
      <c r="AJ3095" s="98"/>
      <c r="AK3095" s="115"/>
      <c r="AL3095" s="98"/>
    </row>
    <row r="3096" spans="31:38" s="75" customFormat="1" x14ac:dyDescent="0.2">
      <c r="AE3096" s="125"/>
      <c r="AG3096" s="99"/>
      <c r="AH3096" s="99"/>
      <c r="AI3096" s="96"/>
      <c r="AJ3096" s="98"/>
      <c r="AK3096" s="115"/>
      <c r="AL3096" s="98"/>
    </row>
    <row r="3097" spans="31:38" s="75" customFormat="1" x14ac:dyDescent="0.2">
      <c r="AE3097" s="125"/>
      <c r="AG3097" s="99"/>
      <c r="AH3097" s="99"/>
      <c r="AI3097" s="96"/>
      <c r="AJ3097" s="98"/>
      <c r="AK3097" s="115"/>
      <c r="AL3097" s="98"/>
    </row>
    <row r="3098" spans="31:38" s="75" customFormat="1" x14ac:dyDescent="0.2">
      <c r="AE3098" s="125"/>
      <c r="AG3098" s="99"/>
      <c r="AH3098" s="99"/>
      <c r="AI3098" s="96"/>
      <c r="AJ3098" s="98"/>
      <c r="AK3098" s="115"/>
      <c r="AL3098" s="98"/>
    </row>
    <row r="3099" spans="31:38" s="75" customFormat="1" x14ac:dyDescent="0.2">
      <c r="AE3099" s="125"/>
      <c r="AG3099" s="99"/>
      <c r="AH3099" s="99"/>
      <c r="AI3099" s="96"/>
      <c r="AJ3099" s="98"/>
      <c r="AK3099" s="115"/>
      <c r="AL3099" s="98"/>
    </row>
    <row r="3100" spans="31:38" s="75" customFormat="1" x14ac:dyDescent="0.2">
      <c r="AE3100" s="125"/>
      <c r="AG3100" s="99"/>
      <c r="AH3100" s="99"/>
      <c r="AI3100" s="96"/>
      <c r="AJ3100" s="98"/>
      <c r="AK3100" s="115"/>
      <c r="AL3100" s="98"/>
    </row>
    <row r="3101" spans="31:38" s="75" customFormat="1" x14ac:dyDescent="0.2">
      <c r="AE3101" s="125"/>
      <c r="AG3101" s="99"/>
      <c r="AH3101" s="99"/>
      <c r="AI3101" s="96"/>
      <c r="AJ3101" s="98"/>
      <c r="AK3101" s="115"/>
      <c r="AL3101" s="98"/>
    </row>
    <row r="3102" spans="31:38" s="75" customFormat="1" x14ac:dyDescent="0.2">
      <c r="AE3102" s="125"/>
      <c r="AG3102" s="99"/>
      <c r="AH3102" s="99"/>
      <c r="AI3102" s="96"/>
      <c r="AJ3102" s="98"/>
      <c r="AK3102" s="115"/>
      <c r="AL3102" s="98"/>
    </row>
    <row r="3103" spans="31:38" s="75" customFormat="1" x14ac:dyDescent="0.2">
      <c r="AE3103" s="125"/>
      <c r="AG3103" s="99"/>
      <c r="AH3103" s="99"/>
      <c r="AI3103" s="96"/>
      <c r="AJ3103" s="98"/>
      <c r="AK3103" s="115"/>
      <c r="AL3103" s="98"/>
    </row>
    <row r="3104" spans="31:38" s="75" customFormat="1" x14ac:dyDescent="0.2">
      <c r="AE3104" s="125"/>
      <c r="AG3104" s="99"/>
      <c r="AH3104" s="99"/>
      <c r="AI3104" s="96"/>
      <c r="AJ3104" s="98"/>
      <c r="AK3104" s="115"/>
      <c r="AL3104" s="98"/>
    </row>
    <row r="3105" spans="31:38" s="75" customFormat="1" x14ac:dyDescent="0.2">
      <c r="AE3105" s="125"/>
      <c r="AG3105" s="99"/>
      <c r="AH3105" s="99"/>
      <c r="AI3105" s="96"/>
      <c r="AJ3105" s="98"/>
      <c r="AK3105" s="115"/>
      <c r="AL3105" s="98"/>
    </row>
    <row r="3106" spans="31:38" s="75" customFormat="1" x14ac:dyDescent="0.2">
      <c r="AE3106" s="125"/>
      <c r="AG3106" s="99"/>
      <c r="AH3106" s="99"/>
      <c r="AI3106" s="96"/>
      <c r="AJ3106" s="98"/>
      <c r="AK3106" s="115"/>
      <c r="AL3106" s="98"/>
    </row>
    <row r="3107" spans="31:38" s="75" customFormat="1" x14ac:dyDescent="0.2">
      <c r="AE3107" s="125"/>
      <c r="AG3107" s="99"/>
      <c r="AH3107" s="99"/>
      <c r="AI3107" s="96"/>
      <c r="AJ3107" s="98"/>
      <c r="AK3107" s="115"/>
      <c r="AL3107" s="98"/>
    </row>
    <row r="3108" spans="31:38" s="75" customFormat="1" x14ac:dyDescent="0.2">
      <c r="AE3108" s="125"/>
      <c r="AG3108" s="99"/>
      <c r="AH3108" s="99"/>
      <c r="AI3108" s="96"/>
      <c r="AJ3108" s="98"/>
      <c r="AK3108" s="115"/>
      <c r="AL3108" s="98"/>
    </row>
    <row r="3109" spans="31:38" s="75" customFormat="1" x14ac:dyDescent="0.2">
      <c r="AE3109" s="125"/>
      <c r="AG3109" s="99"/>
      <c r="AH3109" s="99"/>
      <c r="AI3109" s="96"/>
      <c r="AJ3109" s="98"/>
      <c r="AK3109" s="115"/>
      <c r="AL3109" s="98"/>
    </row>
    <row r="3110" spans="31:38" s="75" customFormat="1" x14ac:dyDescent="0.2">
      <c r="AE3110" s="125"/>
      <c r="AG3110" s="99"/>
      <c r="AH3110" s="99"/>
      <c r="AI3110" s="96"/>
      <c r="AJ3110" s="98"/>
      <c r="AK3110" s="115"/>
      <c r="AL3110" s="98"/>
    </row>
    <row r="3111" spans="31:38" s="75" customFormat="1" x14ac:dyDescent="0.2">
      <c r="AE3111" s="125"/>
      <c r="AG3111" s="99"/>
      <c r="AH3111" s="99"/>
      <c r="AI3111" s="96"/>
      <c r="AJ3111" s="98"/>
      <c r="AK3111" s="115"/>
      <c r="AL3111" s="98"/>
    </row>
    <row r="3112" spans="31:38" s="75" customFormat="1" x14ac:dyDescent="0.2">
      <c r="AE3112" s="125"/>
      <c r="AG3112" s="99"/>
      <c r="AH3112" s="99"/>
      <c r="AI3112" s="96"/>
      <c r="AJ3112" s="98"/>
      <c r="AK3112" s="115"/>
      <c r="AL3112" s="98"/>
    </row>
    <row r="3113" spans="31:38" s="75" customFormat="1" x14ac:dyDescent="0.2">
      <c r="AE3113" s="125"/>
      <c r="AG3113" s="99"/>
      <c r="AH3113" s="99"/>
      <c r="AI3113" s="96"/>
      <c r="AJ3113" s="98"/>
      <c r="AK3113" s="115"/>
      <c r="AL3113" s="98"/>
    </row>
    <row r="3114" spans="31:38" s="75" customFormat="1" x14ac:dyDescent="0.2">
      <c r="AE3114" s="125"/>
      <c r="AG3114" s="99"/>
      <c r="AH3114" s="99"/>
      <c r="AI3114" s="96"/>
      <c r="AJ3114" s="98"/>
      <c r="AK3114" s="115"/>
      <c r="AL3114" s="98"/>
    </row>
    <row r="3115" spans="31:38" s="75" customFormat="1" x14ac:dyDescent="0.2">
      <c r="AE3115" s="125"/>
      <c r="AG3115" s="99"/>
      <c r="AH3115" s="99"/>
      <c r="AI3115" s="96"/>
      <c r="AJ3115" s="98"/>
      <c r="AK3115" s="115"/>
      <c r="AL3115" s="98"/>
    </row>
    <row r="3116" spans="31:38" s="75" customFormat="1" x14ac:dyDescent="0.2">
      <c r="AE3116" s="125"/>
      <c r="AG3116" s="99"/>
      <c r="AH3116" s="99"/>
      <c r="AI3116" s="96"/>
      <c r="AJ3116" s="98"/>
      <c r="AK3116" s="115"/>
      <c r="AL3116" s="98"/>
    </row>
    <row r="3117" spans="31:38" s="75" customFormat="1" x14ac:dyDescent="0.2">
      <c r="AE3117" s="125"/>
      <c r="AG3117" s="99"/>
      <c r="AH3117" s="99"/>
      <c r="AI3117" s="96"/>
      <c r="AJ3117" s="98"/>
      <c r="AK3117" s="115"/>
      <c r="AL3117" s="98"/>
    </row>
    <row r="3118" spans="31:38" s="75" customFormat="1" x14ac:dyDescent="0.2">
      <c r="AE3118" s="125"/>
      <c r="AG3118" s="99"/>
      <c r="AH3118" s="99"/>
      <c r="AI3118" s="96"/>
      <c r="AJ3118" s="98"/>
      <c r="AK3118" s="115"/>
      <c r="AL3118" s="98"/>
    </row>
    <row r="3119" spans="31:38" s="75" customFormat="1" x14ac:dyDescent="0.2">
      <c r="AE3119" s="125"/>
      <c r="AG3119" s="99"/>
      <c r="AH3119" s="99"/>
      <c r="AI3119" s="96"/>
      <c r="AJ3119" s="98"/>
      <c r="AK3119" s="115"/>
      <c r="AL3119" s="98"/>
    </row>
    <row r="3120" spans="31:38" s="75" customFormat="1" x14ac:dyDescent="0.2">
      <c r="AE3120" s="125"/>
      <c r="AG3120" s="99"/>
      <c r="AH3120" s="99"/>
      <c r="AI3120" s="96"/>
      <c r="AJ3120" s="98"/>
      <c r="AK3120" s="115"/>
      <c r="AL3120" s="98"/>
    </row>
    <row r="3121" spans="31:38" s="75" customFormat="1" x14ac:dyDescent="0.2">
      <c r="AE3121" s="125"/>
      <c r="AG3121" s="99"/>
      <c r="AH3121" s="99"/>
      <c r="AI3121" s="96"/>
      <c r="AJ3121" s="98"/>
      <c r="AK3121" s="115"/>
      <c r="AL3121" s="98"/>
    </row>
    <row r="3122" spans="31:38" s="75" customFormat="1" x14ac:dyDescent="0.2">
      <c r="AE3122" s="125"/>
      <c r="AG3122" s="99"/>
      <c r="AH3122" s="99"/>
      <c r="AI3122" s="96"/>
      <c r="AJ3122" s="98"/>
      <c r="AK3122" s="115"/>
      <c r="AL3122" s="98"/>
    </row>
    <row r="3123" spans="31:38" s="75" customFormat="1" x14ac:dyDescent="0.2">
      <c r="AE3123" s="125"/>
      <c r="AG3123" s="99"/>
      <c r="AH3123" s="99"/>
      <c r="AI3123" s="96"/>
      <c r="AJ3123" s="98"/>
      <c r="AK3123" s="115"/>
      <c r="AL3123" s="98"/>
    </row>
    <row r="3124" spans="31:38" s="75" customFormat="1" x14ac:dyDescent="0.2">
      <c r="AE3124" s="125"/>
      <c r="AG3124" s="99"/>
      <c r="AH3124" s="99"/>
      <c r="AI3124" s="96"/>
      <c r="AJ3124" s="98"/>
      <c r="AK3124" s="115"/>
      <c r="AL3124" s="98"/>
    </row>
    <row r="3125" spans="31:38" s="75" customFormat="1" x14ac:dyDescent="0.2">
      <c r="AE3125" s="125"/>
      <c r="AG3125" s="99"/>
      <c r="AH3125" s="99"/>
      <c r="AI3125" s="96"/>
      <c r="AJ3125" s="98"/>
      <c r="AK3125" s="115"/>
      <c r="AL3125" s="98"/>
    </row>
    <row r="3126" spans="31:38" s="75" customFormat="1" x14ac:dyDescent="0.2">
      <c r="AE3126" s="125"/>
      <c r="AG3126" s="99"/>
      <c r="AH3126" s="99"/>
      <c r="AI3126" s="96"/>
      <c r="AJ3126" s="98"/>
      <c r="AK3126" s="115"/>
      <c r="AL3126" s="98"/>
    </row>
    <row r="3127" spans="31:38" s="75" customFormat="1" x14ac:dyDescent="0.2">
      <c r="AE3127" s="125"/>
      <c r="AG3127" s="99"/>
      <c r="AH3127" s="99"/>
      <c r="AI3127" s="96"/>
      <c r="AJ3127" s="98"/>
      <c r="AK3127" s="115"/>
      <c r="AL3127" s="98"/>
    </row>
    <row r="3128" spans="31:38" s="75" customFormat="1" x14ac:dyDescent="0.2">
      <c r="AE3128" s="125"/>
      <c r="AG3128" s="99"/>
      <c r="AH3128" s="99"/>
      <c r="AI3128" s="96"/>
      <c r="AJ3128" s="98"/>
      <c r="AK3128" s="115"/>
      <c r="AL3128" s="98"/>
    </row>
    <row r="3129" spans="31:38" s="75" customFormat="1" x14ac:dyDescent="0.2">
      <c r="AE3129" s="125"/>
      <c r="AG3129" s="99"/>
      <c r="AH3129" s="99"/>
      <c r="AI3129" s="96"/>
      <c r="AJ3129" s="98"/>
      <c r="AK3129" s="115"/>
      <c r="AL3129" s="98"/>
    </row>
    <row r="3130" spans="31:38" s="75" customFormat="1" x14ac:dyDescent="0.2">
      <c r="AE3130" s="125"/>
      <c r="AG3130" s="99"/>
      <c r="AH3130" s="99"/>
      <c r="AI3130" s="96"/>
      <c r="AJ3130" s="98"/>
      <c r="AK3130" s="115"/>
      <c r="AL3130" s="98"/>
    </row>
    <row r="3131" spans="31:38" s="75" customFormat="1" x14ac:dyDescent="0.2">
      <c r="AE3131" s="125"/>
      <c r="AG3131" s="99"/>
      <c r="AH3131" s="99"/>
      <c r="AI3131" s="96"/>
      <c r="AJ3131" s="98"/>
      <c r="AK3131" s="115"/>
      <c r="AL3131" s="98"/>
    </row>
    <row r="3132" spans="31:38" s="75" customFormat="1" x14ac:dyDescent="0.2">
      <c r="AE3132" s="125"/>
      <c r="AG3132" s="99"/>
      <c r="AH3132" s="99"/>
      <c r="AI3132" s="96"/>
      <c r="AJ3132" s="98"/>
      <c r="AK3132" s="115"/>
      <c r="AL3132" s="98"/>
    </row>
    <row r="3133" spans="31:38" s="75" customFormat="1" x14ac:dyDescent="0.2">
      <c r="AE3133" s="125"/>
      <c r="AG3133" s="99"/>
      <c r="AH3133" s="99"/>
      <c r="AI3133" s="96"/>
      <c r="AJ3133" s="98"/>
      <c r="AK3133" s="115"/>
      <c r="AL3133" s="98"/>
    </row>
    <row r="3134" spans="31:38" s="75" customFormat="1" x14ac:dyDescent="0.2">
      <c r="AE3134" s="125"/>
      <c r="AG3134" s="99"/>
      <c r="AH3134" s="99"/>
      <c r="AI3134" s="96"/>
      <c r="AJ3134" s="98"/>
      <c r="AK3134" s="115"/>
      <c r="AL3134" s="98"/>
    </row>
    <row r="3135" spans="31:38" s="75" customFormat="1" x14ac:dyDescent="0.2">
      <c r="AE3135" s="125"/>
      <c r="AG3135" s="99"/>
      <c r="AH3135" s="99"/>
      <c r="AI3135" s="96"/>
      <c r="AJ3135" s="98"/>
      <c r="AK3135" s="115"/>
      <c r="AL3135" s="98"/>
    </row>
    <row r="3136" spans="31:38" s="75" customFormat="1" x14ac:dyDescent="0.2">
      <c r="AE3136" s="125"/>
      <c r="AG3136" s="99"/>
      <c r="AH3136" s="99"/>
      <c r="AI3136" s="96"/>
      <c r="AJ3136" s="98"/>
      <c r="AK3136" s="115"/>
      <c r="AL3136" s="98"/>
    </row>
    <row r="3137" spans="31:38" s="75" customFormat="1" x14ac:dyDescent="0.2">
      <c r="AE3137" s="125"/>
      <c r="AG3137" s="99"/>
      <c r="AH3137" s="99"/>
      <c r="AI3137" s="96"/>
      <c r="AJ3137" s="98"/>
      <c r="AK3137" s="115"/>
      <c r="AL3137" s="98"/>
    </row>
    <row r="3138" spans="31:38" s="75" customFormat="1" x14ac:dyDescent="0.2">
      <c r="AE3138" s="125"/>
      <c r="AG3138" s="99"/>
      <c r="AH3138" s="99"/>
      <c r="AI3138" s="96"/>
      <c r="AJ3138" s="98"/>
      <c r="AK3138" s="115"/>
      <c r="AL3138" s="98"/>
    </row>
    <row r="3139" spans="31:38" s="75" customFormat="1" x14ac:dyDescent="0.2">
      <c r="AE3139" s="125"/>
      <c r="AG3139" s="99"/>
      <c r="AH3139" s="99"/>
      <c r="AI3139" s="96"/>
      <c r="AJ3139" s="98"/>
      <c r="AK3139" s="115"/>
      <c r="AL3139" s="98"/>
    </row>
    <row r="3140" spans="31:38" s="75" customFormat="1" x14ac:dyDescent="0.2">
      <c r="AE3140" s="125"/>
      <c r="AG3140" s="99"/>
      <c r="AH3140" s="99"/>
      <c r="AI3140" s="96"/>
      <c r="AJ3140" s="98"/>
      <c r="AK3140" s="115"/>
      <c r="AL3140" s="98"/>
    </row>
    <row r="3141" spans="31:38" s="75" customFormat="1" x14ac:dyDescent="0.2">
      <c r="AE3141" s="125"/>
      <c r="AG3141" s="99"/>
      <c r="AH3141" s="99"/>
      <c r="AI3141" s="96"/>
      <c r="AJ3141" s="98"/>
      <c r="AK3141" s="115"/>
      <c r="AL3141" s="98"/>
    </row>
    <row r="3142" spans="31:38" s="75" customFormat="1" x14ac:dyDescent="0.2">
      <c r="AE3142" s="125"/>
      <c r="AG3142" s="99"/>
      <c r="AH3142" s="99"/>
      <c r="AI3142" s="96"/>
      <c r="AJ3142" s="98"/>
      <c r="AK3142" s="115"/>
      <c r="AL3142" s="98"/>
    </row>
    <row r="3143" spans="31:38" s="75" customFormat="1" x14ac:dyDescent="0.2">
      <c r="AE3143" s="125"/>
      <c r="AG3143" s="99"/>
      <c r="AH3143" s="99"/>
      <c r="AI3143" s="96"/>
      <c r="AJ3143" s="98"/>
      <c r="AK3143" s="115"/>
      <c r="AL3143" s="98"/>
    </row>
    <row r="3144" spans="31:38" s="75" customFormat="1" x14ac:dyDescent="0.2">
      <c r="AE3144" s="125"/>
      <c r="AG3144" s="99"/>
      <c r="AH3144" s="99"/>
      <c r="AI3144" s="96"/>
      <c r="AJ3144" s="98"/>
      <c r="AK3144" s="115"/>
      <c r="AL3144" s="98"/>
    </row>
    <row r="3145" spans="31:38" s="75" customFormat="1" x14ac:dyDescent="0.2">
      <c r="AE3145" s="125"/>
      <c r="AG3145" s="99"/>
      <c r="AH3145" s="99"/>
      <c r="AI3145" s="96"/>
      <c r="AJ3145" s="98"/>
      <c r="AK3145" s="115"/>
      <c r="AL3145" s="98"/>
    </row>
    <row r="3146" spans="31:38" s="75" customFormat="1" x14ac:dyDescent="0.2">
      <c r="AE3146" s="125"/>
      <c r="AG3146" s="99"/>
      <c r="AH3146" s="99"/>
      <c r="AI3146" s="96"/>
      <c r="AJ3146" s="98"/>
      <c r="AK3146" s="115"/>
      <c r="AL3146" s="98"/>
    </row>
    <row r="3147" spans="31:38" s="75" customFormat="1" x14ac:dyDescent="0.2">
      <c r="AE3147" s="125"/>
      <c r="AG3147" s="99"/>
      <c r="AH3147" s="99"/>
      <c r="AI3147" s="96"/>
      <c r="AJ3147" s="98"/>
      <c r="AK3147" s="115"/>
      <c r="AL3147" s="98"/>
    </row>
    <row r="3148" spans="31:38" s="75" customFormat="1" x14ac:dyDescent="0.2">
      <c r="AE3148" s="125"/>
      <c r="AG3148" s="99"/>
      <c r="AH3148" s="99"/>
      <c r="AI3148" s="96"/>
      <c r="AJ3148" s="98"/>
      <c r="AK3148" s="115"/>
      <c r="AL3148" s="98"/>
    </row>
    <row r="3149" spans="31:38" s="75" customFormat="1" x14ac:dyDescent="0.2">
      <c r="AE3149" s="125"/>
      <c r="AG3149" s="99"/>
      <c r="AH3149" s="99"/>
      <c r="AI3149" s="96"/>
      <c r="AJ3149" s="98"/>
      <c r="AK3149" s="115"/>
      <c r="AL3149" s="98"/>
    </row>
    <row r="3150" spans="31:38" s="75" customFormat="1" x14ac:dyDescent="0.2">
      <c r="AE3150" s="125"/>
      <c r="AG3150" s="99"/>
      <c r="AH3150" s="99"/>
      <c r="AI3150" s="96"/>
      <c r="AJ3150" s="98"/>
      <c r="AK3150" s="115"/>
      <c r="AL3150" s="98"/>
    </row>
    <row r="3151" spans="31:38" s="75" customFormat="1" x14ac:dyDescent="0.2">
      <c r="AE3151" s="125"/>
      <c r="AG3151" s="99"/>
      <c r="AH3151" s="99"/>
      <c r="AI3151" s="96"/>
      <c r="AJ3151" s="98"/>
      <c r="AK3151" s="115"/>
      <c r="AL3151" s="98"/>
    </row>
    <row r="3152" spans="31:38" s="75" customFormat="1" x14ac:dyDescent="0.2">
      <c r="AE3152" s="125"/>
      <c r="AG3152" s="99"/>
      <c r="AH3152" s="99"/>
      <c r="AI3152" s="96"/>
      <c r="AJ3152" s="98"/>
      <c r="AK3152" s="115"/>
      <c r="AL3152" s="98"/>
    </row>
    <row r="3153" spans="31:38" s="75" customFormat="1" x14ac:dyDescent="0.2">
      <c r="AE3153" s="125"/>
      <c r="AG3153" s="99"/>
      <c r="AH3153" s="99"/>
      <c r="AI3153" s="96"/>
      <c r="AJ3153" s="98"/>
      <c r="AK3153" s="115"/>
      <c r="AL3153" s="98"/>
    </row>
    <row r="3154" spans="31:38" s="75" customFormat="1" x14ac:dyDescent="0.2">
      <c r="AE3154" s="125"/>
      <c r="AG3154" s="99"/>
      <c r="AH3154" s="99"/>
      <c r="AI3154" s="96"/>
      <c r="AJ3154" s="98"/>
      <c r="AK3154" s="115"/>
      <c r="AL3154" s="98"/>
    </row>
    <row r="3155" spans="31:38" s="75" customFormat="1" x14ac:dyDescent="0.2">
      <c r="AE3155" s="125"/>
      <c r="AG3155" s="99"/>
      <c r="AH3155" s="99"/>
      <c r="AI3155" s="96"/>
      <c r="AJ3155" s="98"/>
      <c r="AK3155" s="115"/>
      <c r="AL3155" s="98"/>
    </row>
    <row r="3156" spans="31:38" s="75" customFormat="1" x14ac:dyDescent="0.2">
      <c r="AE3156" s="125"/>
      <c r="AG3156" s="99"/>
      <c r="AH3156" s="99"/>
      <c r="AI3156" s="96"/>
      <c r="AJ3156" s="98"/>
      <c r="AK3156" s="115"/>
      <c r="AL3156" s="98"/>
    </row>
    <row r="3157" spans="31:38" s="75" customFormat="1" x14ac:dyDescent="0.2">
      <c r="AE3157" s="125"/>
      <c r="AG3157" s="99"/>
      <c r="AH3157" s="99"/>
      <c r="AI3157" s="96"/>
      <c r="AJ3157" s="98"/>
      <c r="AK3157" s="115"/>
      <c r="AL3157" s="98"/>
    </row>
    <row r="3158" spans="31:38" s="75" customFormat="1" x14ac:dyDescent="0.2">
      <c r="AE3158" s="125"/>
      <c r="AG3158" s="99"/>
      <c r="AH3158" s="99"/>
      <c r="AI3158" s="96"/>
      <c r="AJ3158" s="98"/>
      <c r="AK3158" s="115"/>
      <c r="AL3158" s="98"/>
    </row>
    <row r="3159" spans="31:38" s="75" customFormat="1" x14ac:dyDescent="0.2">
      <c r="AE3159" s="125"/>
      <c r="AG3159" s="99"/>
      <c r="AH3159" s="99"/>
      <c r="AI3159" s="96"/>
      <c r="AJ3159" s="98"/>
      <c r="AK3159" s="115"/>
      <c r="AL3159" s="98"/>
    </row>
    <row r="3160" spans="31:38" s="75" customFormat="1" x14ac:dyDescent="0.2">
      <c r="AE3160" s="125"/>
      <c r="AG3160" s="99"/>
      <c r="AH3160" s="99"/>
      <c r="AI3160" s="96"/>
      <c r="AJ3160" s="98"/>
      <c r="AK3160" s="115"/>
      <c r="AL3160" s="98"/>
    </row>
    <row r="3161" spans="31:38" s="75" customFormat="1" x14ac:dyDescent="0.2">
      <c r="AE3161" s="125"/>
      <c r="AG3161" s="99"/>
      <c r="AH3161" s="99"/>
      <c r="AI3161" s="96"/>
      <c r="AJ3161" s="98"/>
      <c r="AK3161" s="115"/>
      <c r="AL3161" s="98"/>
    </row>
    <row r="3162" spans="31:38" s="75" customFormat="1" x14ac:dyDescent="0.2">
      <c r="AE3162" s="125"/>
      <c r="AG3162" s="99"/>
      <c r="AH3162" s="99"/>
      <c r="AI3162" s="96"/>
      <c r="AJ3162" s="98"/>
      <c r="AK3162" s="115"/>
      <c r="AL3162" s="98"/>
    </row>
    <row r="3163" spans="31:38" s="75" customFormat="1" x14ac:dyDescent="0.2">
      <c r="AE3163" s="125"/>
      <c r="AG3163" s="99"/>
      <c r="AH3163" s="99"/>
      <c r="AI3163" s="96"/>
      <c r="AJ3163" s="98"/>
      <c r="AK3163" s="115"/>
      <c r="AL3163" s="98"/>
    </row>
    <row r="3164" spans="31:38" s="75" customFormat="1" x14ac:dyDescent="0.2">
      <c r="AE3164" s="125"/>
      <c r="AG3164" s="99"/>
      <c r="AH3164" s="99"/>
      <c r="AI3164" s="96"/>
      <c r="AJ3164" s="98"/>
      <c r="AK3164" s="115"/>
      <c r="AL3164" s="98"/>
    </row>
    <row r="3165" spans="31:38" s="75" customFormat="1" x14ac:dyDescent="0.2">
      <c r="AE3165" s="125"/>
      <c r="AG3165" s="99"/>
      <c r="AH3165" s="99"/>
      <c r="AI3165" s="96"/>
      <c r="AJ3165" s="98"/>
      <c r="AK3165" s="115"/>
      <c r="AL3165" s="98"/>
    </row>
    <row r="3166" spans="31:38" s="75" customFormat="1" x14ac:dyDescent="0.2">
      <c r="AE3166" s="125"/>
      <c r="AG3166" s="99"/>
      <c r="AH3166" s="99"/>
      <c r="AI3166" s="96"/>
      <c r="AJ3166" s="98"/>
      <c r="AK3166" s="115"/>
      <c r="AL3166" s="98"/>
    </row>
    <row r="3167" spans="31:38" s="75" customFormat="1" x14ac:dyDescent="0.2">
      <c r="AE3167" s="125"/>
      <c r="AG3167" s="99"/>
      <c r="AH3167" s="99"/>
      <c r="AI3167" s="96"/>
      <c r="AJ3167" s="98"/>
      <c r="AK3167" s="115"/>
      <c r="AL3167" s="98"/>
    </row>
    <row r="3168" spans="31:38" s="75" customFormat="1" x14ac:dyDescent="0.2">
      <c r="AE3168" s="125"/>
      <c r="AG3168" s="99"/>
      <c r="AH3168" s="99"/>
      <c r="AI3168" s="96"/>
      <c r="AJ3168" s="98"/>
      <c r="AK3168" s="115"/>
      <c r="AL3168" s="98"/>
    </row>
    <row r="3169" spans="31:38" s="75" customFormat="1" x14ac:dyDescent="0.2">
      <c r="AE3169" s="125"/>
      <c r="AG3169" s="99"/>
      <c r="AH3169" s="99"/>
      <c r="AI3169" s="96"/>
      <c r="AJ3169" s="98"/>
      <c r="AK3169" s="115"/>
      <c r="AL3169" s="98"/>
    </row>
    <row r="3170" spans="31:38" s="75" customFormat="1" x14ac:dyDescent="0.2">
      <c r="AE3170" s="125"/>
      <c r="AG3170" s="99"/>
      <c r="AH3170" s="99"/>
      <c r="AI3170" s="96"/>
      <c r="AJ3170" s="98"/>
      <c r="AK3170" s="115"/>
      <c r="AL3170" s="98"/>
    </row>
    <row r="3171" spans="31:38" s="75" customFormat="1" x14ac:dyDescent="0.2">
      <c r="AE3171" s="125"/>
      <c r="AG3171" s="99"/>
      <c r="AH3171" s="99"/>
      <c r="AI3171" s="96"/>
      <c r="AJ3171" s="98"/>
      <c r="AK3171" s="115"/>
      <c r="AL3171" s="98"/>
    </row>
    <row r="3172" spans="31:38" s="75" customFormat="1" x14ac:dyDescent="0.2">
      <c r="AE3172" s="125"/>
      <c r="AG3172" s="99"/>
      <c r="AH3172" s="99"/>
      <c r="AI3172" s="96"/>
      <c r="AJ3172" s="98"/>
      <c r="AK3172" s="115"/>
      <c r="AL3172" s="98"/>
    </row>
    <row r="3173" spans="31:38" s="75" customFormat="1" x14ac:dyDescent="0.2">
      <c r="AE3173" s="125"/>
      <c r="AG3173" s="99"/>
      <c r="AH3173" s="99"/>
      <c r="AI3173" s="96"/>
      <c r="AJ3173" s="98"/>
      <c r="AK3173" s="115"/>
      <c r="AL3173" s="98"/>
    </row>
    <row r="3174" spans="31:38" s="75" customFormat="1" x14ac:dyDescent="0.2">
      <c r="AE3174" s="125"/>
      <c r="AG3174" s="99"/>
      <c r="AH3174" s="99"/>
      <c r="AI3174" s="96"/>
      <c r="AJ3174" s="98"/>
      <c r="AK3174" s="115"/>
      <c r="AL3174" s="98"/>
    </row>
    <row r="3175" spans="31:38" s="75" customFormat="1" x14ac:dyDescent="0.2">
      <c r="AE3175" s="125"/>
      <c r="AG3175" s="99"/>
      <c r="AH3175" s="99"/>
      <c r="AI3175" s="96"/>
      <c r="AJ3175" s="98"/>
      <c r="AK3175" s="115"/>
      <c r="AL3175" s="98"/>
    </row>
    <row r="3176" spans="31:38" s="75" customFormat="1" x14ac:dyDescent="0.2">
      <c r="AE3176" s="125"/>
      <c r="AG3176" s="99"/>
      <c r="AH3176" s="99"/>
      <c r="AI3176" s="96"/>
      <c r="AJ3176" s="98"/>
      <c r="AK3176" s="115"/>
      <c r="AL3176" s="98"/>
    </row>
    <row r="3177" spans="31:38" s="75" customFormat="1" x14ac:dyDescent="0.2">
      <c r="AE3177" s="125"/>
      <c r="AG3177" s="99"/>
      <c r="AH3177" s="99"/>
      <c r="AI3177" s="96"/>
      <c r="AJ3177" s="98"/>
      <c r="AK3177" s="115"/>
      <c r="AL3177" s="98"/>
    </row>
    <row r="3178" spans="31:38" s="75" customFormat="1" x14ac:dyDescent="0.2">
      <c r="AE3178" s="125"/>
      <c r="AG3178" s="99"/>
      <c r="AH3178" s="99"/>
      <c r="AI3178" s="96"/>
      <c r="AJ3178" s="98"/>
      <c r="AK3178" s="115"/>
      <c r="AL3178" s="98"/>
    </row>
    <row r="3179" spans="31:38" s="75" customFormat="1" x14ac:dyDescent="0.2">
      <c r="AE3179" s="125"/>
      <c r="AG3179" s="99"/>
      <c r="AH3179" s="99"/>
      <c r="AI3179" s="96"/>
      <c r="AJ3179" s="98"/>
      <c r="AK3179" s="115"/>
      <c r="AL3179" s="98"/>
    </row>
    <row r="3180" spans="31:38" s="75" customFormat="1" x14ac:dyDescent="0.2">
      <c r="AE3180" s="125"/>
      <c r="AG3180" s="99"/>
      <c r="AH3180" s="99"/>
      <c r="AI3180" s="96"/>
      <c r="AJ3180" s="98"/>
      <c r="AK3180" s="115"/>
      <c r="AL3180" s="98"/>
    </row>
    <row r="3181" spans="31:38" s="75" customFormat="1" x14ac:dyDescent="0.2">
      <c r="AE3181" s="125"/>
      <c r="AG3181" s="99"/>
      <c r="AH3181" s="99"/>
      <c r="AI3181" s="96"/>
      <c r="AJ3181" s="98"/>
      <c r="AK3181" s="115"/>
      <c r="AL3181" s="98"/>
    </row>
    <row r="3182" spans="31:38" s="75" customFormat="1" x14ac:dyDescent="0.2">
      <c r="AE3182" s="125"/>
      <c r="AG3182" s="99"/>
      <c r="AH3182" s="99"/>
      <c r="AI3182" s="96"/>
      <c r="AJ3182" s="98"/>
      <c r="AK3182" s="115"/>
      <c r="AL3182" s="98"/>
    </row>
    <row r="3183" spans="31:38" s="75" customFormat="1" x14ac:dyDescent="0.2">
      <c r="AE3183" s="125"/>
      <c r="AG3183" s="99"/>
      <c r="AH3183" s="99"/>
      <c r="AI3183" s="96"/>
      <c r="AJ3183" s="98"/>
      <c r="AK3183" s="115"/>
      <c r="AL3183" s="98"/>
    </row>
    <row r="3184" spans="31:38" s="75" customFormat="1" x14ac:dyDescent="0.2">
      <c r="AE3184" s="125"/>
      <c r="AG3184" s="99"/>
      <c r="AH3184" s="99"/>
      <c r="AI3184" s="96"/>
      <c r="AJ3184" s="98"/>
      <c r="AK3184" s="115"/>
      <c r="AL3184" s="98"/>
    </row>
    <row r="3185" spans="31:38" s="75" customFormat="1" x14ac:dyDescent="0.2">
      <c r="AE3185" s="125"/>
      <c r="AG3185" s="99"/>
      <c r="AH3185" s="99"/>
      <c r="AI3185" s="96"/>
      <c r="AJ3185" s="98"/>
      <c r="AK3185" s="115"/>
      <c r="AL3185" s="98"/>
    </row>
    <row r="3186" spans="31:38" s="75" customFormat="1" x14ac:dyDescent="0.2">
      <c r="AE3186" s="125"/>
      <c r="AG3186" s="99"/>
      <c r="AH3186" s="99"/>
      <c r="AI3186" s="96"/>
      <c r="AJ3186" s="98"/>
      <c r="AK3186" s="115"/>
      <c r="AL3186" s="98"/>
    </row>
    <row r="3187" spans="31:38" s="75" customFormat="1" x14ac:dyDescent="0.2">
      <c r="AE3187" s="125"/>
      <c r="AG3187" s="99"/>
      <c r="AH3187" s="99"/>
      <c r="AI3187" s="96"/>
      <c r="AJ3187" s="98"/>
      <c r="AK3187" s="115"/>
      <c r="AL3187" s="98"/>
    </row>
    <row r="3188" spans="31:38" s="75" customFormat="1" x14ac:dyDescent="0.2">
      <c r="AE3188" s="125"/>
      <c r="AG3188" s="99"/>
      <c r="AH3188" s="99"/>
      <c r="AI3188" s="96"/>
      <c r="AJ3188" s="98"/>
      <c r="AK3188" s="115"/>
      <c r="AL3188" s="98"/>
    </row>
    <row r="3189" spans="31:38" s="75" customFormat="1" x14ac:dyDescent="0.2">
      <c r="AE3189" s="125"/>
      <c r="AG3189" s="99"/>
      <c r="AH3189" s="99"/>
      <c r="AI3189" s="96"/>
      <c r="AJ3189" s="98"/>
      <c r="AK3189" s="115"/>
      <c r="AL3189" s="98"/>
    </row>
    <row r="3190" spans="31:38" s="75" customFormat="1" x14ac:dyDescent="0.2">
      <c r="AE3190" s="125"/>
      <c r="AG3190" s="99"/>
      <c r="AH3190" s="99"/>
      <c r="AI3190" s="96"/>
      <c r="AJ3190" s="98"/>
      <c r="AK3190" s="115"/>
      <c r="AL3190" s="98"/>
    </row>
    <row r="3191" spans="31:38" s="75" customFormat="1" x14ac:dyDescent="0.2">
      <c r="AE3191" s="125"/>
      <c r="AG3191" s="99"/>
      <c r="AH3191" s="99"/>
      <c r="AI3191" s="96"/>
      <c r="AJ3191" s="98"/>
      <c r="AK3191" s="115"/>
      <c r="AL3191" s="98"/>
    </row>
    <row r="3192" spans="31:38" s="75" customFormat="1" x14ac:dyDescent="0.2">
      <c r="AE3192" s="125"/>
      <c r="AG3192" s="99"/>
      <c r="AH3192" s="99"/>
      <c r="AI3192" s="96"/>
      <c r="AJ3192" s="98"/>
      <c r="AK3192" s="115"/>
      <c r="AL3192" s="98"/>
    </row>
    <row r="3193" spans="31:38" s="75" customFormat="1" x14ac:dyDescent="0.2">
      <c r="AE3193" s="125"/>
      <c r="AG3193" s="99"/>
      <c r="AH3193" s="99"/>
      <c r="AI3193" s="96"/>
      <c r="AJ3193" s="98"/>
      <c r="AK3193" s="115"/>
      <c r="AL3193" s="98"/>
    </row>
    <row r="3194" spans="31:38" s="75" customFormat="1" x14ac:dyDescent="0.2">
      <c r="AE3194" s="125"/>
      <c r="AG3194" s="99"/>
      <c r="AH3194" s="99"/>
      <c r="AI3194" s="96"/>
      <c r="AJ3194" s="98"/>
      <c r="AK3194" s="115"/>
      <c r="AL3194" s="98"/>
    </row>
    <row r="3195" spans="31:38" s="75" customFormat="1" x14ac:dyDescent="0.2">
      <c r="AE3195" s="125"/>
      <c r="AG3195" s="99"/>
      <c r="AH3195" s="99"/>
      <c r="AI3195" s="96"/>
      <c r="AJ3195" s="98"/>
      <c r="AK3195" s="115"/>
      <c r="AL3195" s="98"/>
    </row>
    <row r="3196" spans="31:38" s="75" customFormat="1" x14ac:dyDescent="0.2">
      <c r="AE3196" s="125"/>
      <c r="AG3196" s="99"/>
      <c r="AH3196" s="99"/>
      <c r="AI3196" s="96"/>
      <c r="AJ3196" s="98"/>
      <c r="AK3196" s="115"/>
      <c r="AL3196" s="98"/>
    </row>
    <row r="3197" spans="31:38" s="75" customFormat="1" x14ac:dyDescent="0.2">
      <c r="AE3197" s="125"/>
      <c r="AG3197" s="99"/>
      <c r="AH3197" s="99"/>
      <c r="AI3197" s="96"/>
      <c r="AJ3197" s="98"/>
      <c r="AK3197" s="115"/>
      <c r="AL3197" s="98"/>
    </row>
    <row r="3198" spans="31:38" s="75" customFormat="1" x14ac:dyDescent="0.2">
      <c r="AE3198" s="125"/>
      <c r="AG3198" s="99"/>
      <c r="AH3198" s="99"/>
      <c r="AI3198" s="96"/>
      <c r="AJ3198" s="98"/>
      <c r="AK3198" s="115"/>
      <c r="AL3198" s="98"/>
    </row>
    <row r="3199" spans="31:38" s="75" customFormat="1" x14ac:dyDescent="0.2">
      <c r="AE3199" s="125"/>
      <c r="AG3199" s="99"/>
      <c r="AH3199" s="99"/>
      <c r="AI3199" s="96"/>
      <c r="AJ3199" s="98"/>
      <c r="AK3199" s="115"/>
      <c r="AL3199" s="98"/>
    </row>
    <row r="3200" spans="31:38" s="75" customFormat="1" x14ac:dyDescent="0.2">
      <c r="AE3200" s="125"/>
      <c r="AG3200" s="99"/>
      <c r="AH3200" s="99"/>
      <c r="AI3200" s="96"/>
      <c r="AJ3200" s="98"/>
      <c r="AK3200" s="115"/>
      <c r="AL3200" s="98"/>
    </row>
    <row r="3201" spans="31:38" s="75" customFormat="1" x14ac:dyDescent="0.2">
      <c r="AE3201" s="125"/>
      <c r="AG3201" s="99"/>
      <c r="AH3201" s="99"/>
      <c r="AI3201" s="96"/>
      <c r="AJ3201" s="98"/>
      <c r="AK3201" s="115"/>
      <c r="AL3201" s="98"/>
    </row>
    <row r="3202" spans="31:38" s="75" customFormat="1" x14ac:dyDescent="0.2">
      <c r="AE3202" s="125"/>
      <c r="AG3202" s="99"/>
      <c r="AH3202" s="99"/>
      <c r="AI3202" s="96"/>
      <c r="AJ3202" s="98"/>
      <c r="AK3202" s="115"/>
      <c r="AL3202" s="98"/>
    </row>
    <row r="3203" spans="31:38" s="75" customFormat="1" x14ac:dyDescent="0.2">
      <c r="AE3203" s="125"/>
      <c r="AG3203" s="99"/>
      <c r="AH3203" s="99"/>
      <c r="AI3203" s="96"/>
      <c r="AJ3203" s="98"/>
      <c r="AK3203" s="115"/>
      <c r="AL3203" s="98"/>
    </row>
    <row r="3204" spans="31:38" s="75" customFormat="1" x14ac:dyDescent="0.2">
      <c r="AE3204" s="125"/>
      <c r="AG3204" s="99"/>
      <c r="AH3204" s="99"/>
      <c r="AI3204" s="96"/>
      <c r="AJ3204" s="98"/>
      <c r="AK3204" s="115"/>
      <c r="AL3204" s="98"/>
    </row>
    <row r="3205" spans="31:38" s="75" customFormat="1" x14ac:dyDescent="0.2">
      <c r="AE3205" s="125"/>
      <c r="AG3205" s="99"/>
      <c r="AH3205" s="99"/>
      <c r="AI3205" s="96"/>
      <c r="AJ3205" s="98"/>
      <c r="AK3205" s="115"/>
      <c r="AL3205" s="98"/>
    </row>
    <row r="3206" spans="31:38" s="75" customFormat="1" x14ac:dyDescent="0.2">
      <c r="AE3206" s="125"/>
      <c r="AG3206" s="99"/>
      <c r="AH3206" s="99"/>
      <c r="AI3206" s="96"/>
      <c r="AJ3206" s="98"/>
      <c r="AK3206" s="115"/>
      <c r="AL3206" s="98"/>
    </row>
    <row r="3207" spans="31:38" s="75" customFormat="1" x14ac:dyDescent="0.2">
      <c r="AE3207" s="125"/>
      <c r="AG3207" s="99"/>
      <c r="AH3207" s="99"/>
      <c r="AI3207" s="96"/>
      <c r="AJ3207" s="98"/>
      <c r="AK3207" s="115"/>
      <c r="AL3207" s="98"/>
    </row>
    <row r="3208" spans="31:38" s="75" customFormat="1" x14ac:dyDescent="0.2">
      <c r="AE3208" s="125"/>
      <c r="AG3208" s="99"/>
      <c r="AH3208" s="99"/>
      <c r="AI3208" s="96"/>
      <c r="AJ3208" s="98"/>
      <c r="AK3208" s="115"/>
      <c r="AL3208" s="98"/>
    </row>
    <row r="3209" spans="31:38" s="75" customFormat="1" x14ac:dyDescent="0.2">
      <c r="AE3209" s="125"/>
      <c r="AG3209" s="99"/>
      <c r="AH3209" s="99"/>
      <c r="AI3209" s="96"/>
      <c r="AJ3209" s="98"/>
      <c r="AK3209" s="115"/>
      <c r="AL3209" s="98"/>
    </row>
    <row r="3210" spans="31:38" s="75" customFormat="1" x14ac:dyDescent="0.2">
      <c r="AE3210" s="125"/>
      <c r="AG3210" s="99"/>
      <c r="AH3210" s="99"/>
      <c r="AI3210" s="96"/>
      <c r="AJ3210" s="98"/>
      <c r="AK3210" s="115"/>
      <c r="AL3210" s="98"/>
    </row>
    <row r="3211" spans="31:38" s="75" customFormat="1" x14ac:dyDescent="0.2">
      <c r="AE3211" s="125"/>
      <c r="AG3211" s="99"/>
      <c r="AH3211" s="99"/>
      <c r="AI3211" s="96"/>
      <c r="AJ3211" s="98"/>
      <c r="AK3211" s="115"/>
      <c r="AL3211" s="98"/>
    </row>
    <row r="3212" spans="31:38" s="75" customFormat="1" x14ac:dyDescent="0.2">
      <c r="AE3212" s="125"/>
      <c r="AG3212" s="99"/>
      <c r="AH3212" s="99"/>
      <c r="AI3212" s="96"/>
      <c r="AJ3212" s="98"/>
      <c r="AK3212" s="115"/>
      <c r="AL3212" s="98"/>
    </row>
    <row r="3213" spans="31:38" s="75" customFormat="1" x14ac:dyDescent="0.2">
      <c r="AE3213" s="125"/>
      <c r="AG3213" s="99"/>
      <c r="AH3213" s="99"/>
      <c r="AI3213" s="96"/>
      <c r="AJ3213" s="98"/>
      <c r="AK3213" s="115"/>
      <c r="AL3213" s="98"/>
    </row>
    <row r="3214" spans="31:38" s="75" customFormat="1" x14ac:dyDescent="0.2">
      <c r="AE3214" s="125"/>
      <c r="AG3214" s="99"/>
      <c r="AH3214" s="99"/>
      <c r="AI3214" s="96"/>
      <c r="AJ3214" s="98"/>
      <c r="AK3214" s="115"/>
      <c r="AL3214" s="98"/>
    </row>
    <row r="3215" spans="31:38" s="75" customFormat="1" x14ac:dyDescent="0.2">
      <c r="AE3215" s="125"/>
      <c r="AG3215" s="99"/>
      <c r="AH3215" s="99"/>
      <c r="AI3215" s="96"/>
      <c r="AJ3215" s="98"/>
      <c r="AK3215" s="115"/>
      <c r="AL3215" s="98"/>
    </row>
    <row r="3216" spans="31:38" s="75" customFormat="1" x14ac:dyDescent="0.2">
      <c r="AE3216" s="125"/>
      <c r="AG3216" s="99"/>
      <c r="AH3216" s="99"/>
      <c r="AI3216" s="96"/>
      <c r="AJ3216" s="98"/>
      <c r="AK3216" s="115"/>
      <c r="AL3216" s="98"/>
    </row>
    <row r="3217" spans="31:38" s="75" customFormat="1" x14ac:dyDescent="0.2">
      <c r="AE3217" s="125"/>
      <c r="AG3217" s="99"/>
      <c r="AH3217" s="99"/>
      <c r="AI3217" s="96"/>
      <c r="AJ3217" s="98"/>
      <c r="AK3217" s="115"/>
      <c r="AL3217" s="98"/>
    </row>
    <row r="3218" spans="31:38" s="75" customFormat="1" x14ac:dyDescent="0.2">
      <c r="AE3218" s="125"/>
      <c r="AG3218" s="99"/>
      <c r="AH3218" s="99"/>
      <c r="AI3218" s="96"/>
      <c r="AJ3218" s="98"/>
      <c r="AK3218" s="115"/>
      <c r="AL3218" s="98"/>
    </row>
    <row r="3219" spans="31:38" s="75" customFormat="1" x14ac:dyDescent="0.2">
      <c r="AE3219" s="125"/>
      <c r="AG3219" s="99"/>
      <c r="AH3219" s="99"/>
      <c r="AI3219" s="96"/>
      <c r="AJ3219" s="98"/>
      <c r="AK3219" s="115"/>
      <c r="AL3219" s="98"/>
    </row>
    <row r="3220" spans="31:38" s="75" customFormat="1" x14ac:dyDescent="0.2">
      <c r="AE3220" s="125"/>
      <c r="AG3220" s="99"/>
      <c r="AH3220" s="99"/>
      <c r="AI3220" s="96"/>
      <c r="AJ3220" s="98"/>
      <c r="AK3220" s="115"/>
      <c r="AL3220" s="98"/>
    </row>
    <row r="3221" spans="31:38" s="75" customFormat="1" x14ac:dyDescent="0.2">
      <c r="AE3221" s="125"/>
      <c r="AG3221" s="99"/>
      <c r="AH3221" s="99"/>
      <c r="AI3221" s="96"/>
      <c r="AJ3221" s="98"/>
      <c r="AK3221" s="115"/>
      <c r="AL3221" s="98"/>
    </row>
    <row r="3222" spans="31:38" s="75" customFormat="1" x14ac:dyDescent="0.2">
      <c r="AE3222" s="125"/>
      <c r="AG3222" s="99"/>
      <c r="AH3222" s="99"/>
      <c r="AI3222" s="96"/>
      <c r="AJ3222" s="98"/>
      <c r="AK3222" s="115"/>
      <c r="AL3222" s="98"/>
    </row>
    <row r="3223" spans="31:38" s="75" customFormat="1" x14ac:dyDescent="0.2">
      <c r="AE3223" s="125"/>
      <c r="AG3223" s="99"/>
      <c r="AH3223" s="99"/>
      <c r="AI3223" s="96"/>
      <c r="AJ3223" s="98"/>
      <c r="AK3223" s="115"/>
      <c r="AL3223" s="98"/>
    </row>
    <row r="3224" spans="31:38" s="75" customFormat="1" x14ac:dyDescent="0.2">
      <c r="AE3224" s="125"/>
      <c r="AG3224" s="99"/>
      <c r="AH3224" s="99"/>
      <c r="AI3224" s="96"/>
      <c r="AJ3224" s="98"/>
      <c r="AK3224" s="115"/>
      <c r="AL3224" s="98"/>
    </row>
    <row r="3225" spans="31:38" s="75" customFormat="1" x14ac:dyDescent="0.2">
      <c r="AE3225" s="125"/>
      <c r="AG3225" s="99"/>
      <c r="AH3225" s="99"/>
      <c r="AI3225" s="96"/>
      <c r="AJ3225" s="98"/>
      <c r="AK3225" s="115"/>
      <c r="AL3225" s="98"/>
    </row>
    <row r="3226" spans="31:38" s="75" customFormat="1" x14ac:dyDescent="0.2">
      <c r="AE3226" s="125"/>
      <c r="AG3226" s="99"/>
      <c r="AH3226" s="99"/>
      <c r="AI3226" s="96"/>
      <c r="AJ3226" s="98"/>
      <c r="AK3226" s="115"/>
      <c r="AL3226" s="98"/>
    </row>
    <row r="3227" spans="31:38" s="75" customFormat="1" x14ac:dyDescent="0.2">
      <c r="AE3227" s="125"/>
      <c r="AG3227" s="99"/>
      <c r="AH3227" s="99"/>
      <c r="AI3227" s="96"/>
      <c r="AJ3227" s="98"/>
      <c r="AK3227" s="115"/>
      <c r="AL3227" s="98"/>
    </row>
    <row r="3228" spans="31:38" s="75" customFormat="1" x14ac:dyDescent="0.2">
      <c r="AE3228" s="125"/>
      <c r="AG3228" s="99"/>
      <c r="AH3228" s="99"/>
      <c r="AI3228" s="96"/>
      <c r="AJ3228" s="98"/>
      <c r="AK3228" s="115"/>
      <c r="AL3228" s="98"/>
    </row>
    <row r="3229" spans="31:38" s="75" customFormat="1" x14ac:dyDescent="0.2">
      <c r="AE3229" s="125"/>
      <c r="AG3229" s="99"/>
      <c r="AH3229" s="99"/>
      <c r="AI3229" s="96"/>
      <c r="AJ3229" s="98"/>
      <c r="AK3229" s="115"/>
      <c r="AL3229" s="98"/>
    </row>
    <row r="3230" spans="31:38" s="75" customFormat="1" x14ac:dyDescent="0.2">
      <c r="AE3230" s="125"/>
      <c r="AG3230" s="99"/>
      <c r="AH3230" s="99"/>
      <c r="AI3230" s="96"/>
      <c r="AJ3230" s="98"/>
      <c r="AK3230" s="115"/>
      <c r="AL3230" s="98"/>
    </row>
    <row r="3231" spans="31:38" s="75" customFormat="1" x14ac:dyDescent="0.2">
      <c r="AE3231" s="125"/>
      <c r="AG3231" s="99"/>
      <c r="AH3231" s="99"/>
      <c r="AI3231" s="96"/>
      <c r="AJ3231" s="98"/>
      <c r="AK3231" s="115"/>
      <c r="AL3231" s="98"/>
    </row>
    <row r="3232" spans="31:38" s="75" customFormat="1" x14ac:dyDescent="0.2">
      <c r="AE3232" s="125"/>
      <c r="AG3232" s="99"/>
      <c r="AH3232" s="99"/>
      <c r="AI3232" s="96"/>
      <c r="AJ3232" s="98"/>
      <c r="AK3232" s="115"/>
      <c r="AL3232" s="98"/>
    </row>
    <row r="3233" spans="31:38" s="75" customFormat="1" x14ac:dyDescent="0.2">
      <c r="AE3233" s="125"/>
      <c r="AG3233" s="99"/>
      <c r="AH3233" s="99"/>
      <c r="AI3233" s="96"/>
      <c r="AJ3233" s="98"/>
      <c r="AK3233" s="115"/>
      <c r="AL3233" s="98"/>
    </row>
    <row r="3234" spans="31:38" s="75" customFormat="1" x14ac:dyDescent="0.2">
      <c r="AE3234" s="125"/>
      <c r="AG3234" s="99"/>
      <c r="AH3234" s="99"/>
      <c r="AI3234" s="96"/>
      <c r="AJ3234" s="98"/>
      <c r="AK3234" s="115"/>
      <c r="AL3234" s="98"/>
    </row>
    <row r="3235" spans="31:38" s="75" customFormat="1" x14ac:dyDescent="0.2">
      <c r="AE3235" s="125"/>
      <c r="AG3235" s="99"/>
      <c r="AH3235" s="99"/>
      <c r="AI3235" s="96"/>
      <c r="AJ3235" s="98"/>
      <c r="AK3235" s="115"/>
      <c r="AL3235" s="98"/>
    </row>
    <row r="3236" spans="31:38" s="75" customFormat="1" x14ac:dyDescent="0.2">
      <c r="AE3236" s="125"/>
      <c r="AG3236" s="99"/>
      <c r="AH3236" s="99"/>
      <c r="AI3236" s="96"/>
      <c r="AJ3236" s="98"/>
      <c r="AK3236" s="115"/>
      <c r="AL3236" s="98"/>
    </row>
    <row r="3237" spans="31:38" s="75" customFormat="1" x14ac:dyDescent="0.2">
      <c r="AE3237" s="125"/>
      <c r="AG3237" s="99"/>
      <c r="AH3237" s="99"/>
      <c r="AI3237" s="96"/>
      <c r="AJ3237" s="98"/>
      <c r="AK3237" s="115"/>
      <c r="AL3237" s="98"/>
    </row>
    <row r="3238" spans="31:38" s="75" customFormat="1" x14ac:dyDescent="0.2">
      <c r="AE3238" s="125"/>
      <c r="AG3238" s="99"/>
      <c r="AH3238" s="99"/>
      <c r="AI3238" s="96"/>
      <c r="AJ3238" s="98"/>
      <c r="AK3238" s="115"/>
      <c r="AL3238" s="98"/>
    </row>
    <row r="3239" spans="31:38" s="75" customFormat="1" x14ac:dyDescent="0.2">
      <c r="AE3239" s="125"/>
      <c r="AG3239" s="99"/>
      <c r="AH3239" s="99"/>
      <c r="AI3239" s="96"/>
      <c r="AJ3239" s="98"/>
      <c r="AK3239" s="115"/>
      <c r="AL3239" s="98"/>
    </row>
    <row r="3240" spans="31:38" s="75" customFormat="1" x14ac:dyDescent="0.2">
      <c r="AE3240" s="125"/>
      <c r="AG3240" s="99"/>
      <c r="AH3240" s="99"/>
      <c r="AI3240" s="96"/>
      <c r="AJ3240" s="98"/>
      <c r="AK3240" s="115"/>
      <c r="AL3240" s="98"/>
    </row>
    <row r="3241" spans="31:38" s="75" customFormat="1" x14ac:dyDescent="0.2">
      <c r="AE3241" s="125"/>
      <c r="AG3241" s="99"/>
      <c r="AH3241" s="99"/>
      <c r="AI3241" s="96"/>
      <c r="AJ3241" s="98"/>
      <c r="AK3241" s="115"/>
      <c r="AL3241" s="98"/>
    </row>
    <row r="3242" spans="31:38" s="75" customFormat="1" x14ac:dyDescent="0.2">
      <c r="AE3242" s="125"/>
      <c r="AG3242" s="99"/>
      <c r="AH3242" s="99"/>
      <c r="AI3242" s="96"/>
      <c r="AJ3242" s="98"/>
      <c r="AK3242" s="115"/>
      <c r="AL3242" s="98"/>
    </row>
    <row r="3243" spans="31:38" s="75" customFormat="1" x14ac:dyDescent="0.2">
      <c r="AE3243" s="125"/>
      <c r="AG3243" s="99"/>
      <c r="AH3243" s="99"/>
      <c r="AI3243" s="96"/>
      <c r="AJ3243" s="98"/>
      <c r="AK3243" s="115"/>
      <c r="AL3243" s="98"/>
    </row>
    <row r="3244" spans="31:38" s="75" customFormat="1" x14ac:dyDescent="0.2">
      <c r="AE3244" s="125"/>
      <c r="AG3244" s="99"/>
      <c r="AH3244" s="99"/>
      <c r="AI3244" s="96"/>
      <c r="AJ3244" s="98"/>
      <c r="AK3244" s="115"/>
      <c r="AL3244" s="98"/>
    </row>
    <row r="3245" spans="31:38" s="75" customFormat="1" x14ac:dyDescent="0.2">
      <c r="AE3245" s="125"/>
      <c r="AG3245" s="99"/>
      <c r="AH3245" s="99"/>
      <c r="AI3245" s="96"/>
      <c r="AJ3245" s="98"/>
      <c r="AK3245" s="115"/>
      <c r="AL3245" s="98"/>
    </row>
    <row r="3246" spans="31:38" s="75" customFormat="1" x14ac:dyDescent="0.2">
      <c r="AE3246" s="125"/>
      <c r="AG3246" s="99"/>
      <c r="AH3246" s="99"/>
      <c r="AI3246" s="96"/>
      <c r="AJ3246" s="98"/>
      <c r="AK3246" s="115"/>
      <c r="AL3246" s="98"/>
    </row>
    <row r="3247" spans="31:38" s="75" customFormat="1" x14ac:dyDescent="0.2">
      <c r="AE3247" s="125"/>
      <c r="AG3247" s="99"/>
      <c r="AH3247" s="99"/>
      <c r="AI3247" s="96"/>
      <c r="AJ3247" s="98"/>
      <c r="AK3247" s="115"/>
      <c r="AL3247" s="98"/>
    </row>
    <row r="3248" spans="31:38" s="75" customFormat="1" x14ac:dyDescent="0.2">
      <c r="AE3248" s="125"/>
      <c r="AG3248" s="99"/>
      <c r="AH3248" s="99"/>
      <c r="AI3248" s="96"/>
      <c r="AJ3248" s="98"/>
      <c r="AK3248" s="115"/>
      <c r="AL3248" s="98"/>
    </row>
    <row r="3249" spans="31:38" s="75" customFormat="1" x14ac:dyDescent="0.2">
      <c r="AE3249" s="125"/>
      <c r="AG3249" s="99"/>
      <c r="AH3249" s="99"/>
      <c r="AI3249" s="96"/>
      <c r="AJ3249" s="98"/>
      <c r="AK3249" s="115"/>
      <c r="AL3249" s="98"/>
    </row>
    <row r="3250" spans="31:38" s="75" customFormat="1" x14ac:dyDescent="0.2">
      <c r="AE3250" s="125"/>
      <c r="AG3250" s="99"/>
      <c r="AH3250" s="99"/>
      <c r="AI3250" s="96"/>
      <c r="AJ3250" s="98"/>
      <c r="AK3250" s="115"/>
      <c r="AL3250" s="98"/>
    </row>
    <row r="3251" spans="31:38" s="75" customFormat="1" x14ac:dyDescent="0.2">
      <c r="AE3251" s="125"/>
      <c r="AG3251" s="99"/>
      <c r="AH3251" s="99"/>
      <c r="AI3251" s="96"/>
      <c r="AJ3251" s="98"/>
      <c r="AK3251" s="115"/>
      <c r="AL3251" s="98"/>
    </row>
    <row r="3252" spans="31:38" s="75" customFormat="1" x14ac:dyDescent="0.2">
      <c r="AE3252" s="125"/>
      <c r="AG3252" s="99"/>
      <c r="AH3252" s="99"/>
      <c r="AI3252" s="96"/>
      <c r="AJ3252" s="98"/>
      <c r="AK3252" s="115"/>
      <c r="AL3252" s="98"/>
    </row>
    <row r="3253" spans="31:38" s="75" customFormat="1" x14ac:dyDescent="0.2">
      <c r="AE3253" s="125"/>
      <c r="AG3253" s="99"/>
      <c r="AH3253" s="99"/>
      <c r="AI3253" s="96"/>
      <c r="AJ3253" s="98"/>
      <c r="AK3253" s="115"/>
      <c r="AL3253" s="98"/>
    </row>
    <row r="3254" spans="31:38" s="75" customFormat="1" x14ac:dyDescent="0.2">
      <c r="AE3254" s="125"/>
      <c r="AG3254" s="99"/>
      <c r="AH3254" s="99"/>
      <c r="AI3254" s="96"/>
      <c r="AJ3254" s="98"/>
      <c r="AK3254" s="115"/>
      <c r="AL3254" s="98"/>
    </row>
    <row r="3255" spans="31:38" s="75" customFormat="1" x14ac:dyDescent="0.2">
      <c r="AE3255" s="125"/>
      <c r="AG3255" s="99"/>
      <c r="AH3255" s="99"/>
      <c r="AI3255" s="96"/>
      <c r="AJ3255" s="98"/>
      <c r="AK3255" s="115"/>
      <c r="AL3255" s="98"/>
    </row>
    <row r="3256" spans="31:38" s="75" customFormat="1" x14ac:dyDescent="0.2">
      <c r="AE3256" s="125"/>
      <c r="AG3256" s="99"/>
      <c r="AH3256" s="99"/>
      <c r="AI3256" s="96"/>
      <c r="AJ3256" s="98"/>
      <c r="AK3256" s="115"/>
      <c r="AL3256" s="98"/>
    </row>
    <row r="3257" spans="31:38" s="75" customFormat="1" x14ac:dyDescent="0.2">
      <c r="AE3257" s="125"/>
      <c r="AG3257" s="99"/>
      <c r="AH3257" s="99"/>
      <c r="AI3257" s="96"/>
      <c r="AJ3257" s="98"/>
      <c r="AK3257" s="115"/>
      <c r="AL3257" s="98"/>
    </row>
    <row r="3258" spans="31:38" s="75" customFormat="1" x14ac:dyDescent="0.2">
      <c r="AE3258" s="125"/>
      <c r="AG3258" s="99"/>
      <c r="AH3258" s="99"/>
      <c r="AI3258" s="96"/>
      <c r="AJ3258" s="98"/>
      <c r="AK3258" s="115"/>
      <c r="AL3258" s="98"/>
    </row>
    <row r="3259" spans="31:38" s="75" customFormat="1" x14ac:dyDescent="0.2">
      <c r="AE3259" s="125"/>
      <c r="AG3259" s="99"/>
      <c r="AH3259" s="99"/>
      <c r="AI3259" s="96"/>
      <c r="AJ3259" s="98"/>
      <c r="AK3259" s="115"/>
      <c r="AL3259" s="98"/>
    </row>
    <row r="3260" spans="31:38" s="75" customFormat="1" x14ac:dyDescent="0.2">
      <c r="AE3260" s="125"/>
      <c r="AG3260" s="99"/>
      <c r="AH3260" s="99"/>
      <c r="AI3260" s="96"/>
      <c r="AJ3260" s="98"/>
      <c r="AK3260" s="115"/>
      <c r="AL3260" s="98"/>
    </row>
    <row r="3261" spans="31:38" s="75" customFormat="1" x14ac:dyDescent="0.2">
      <c r="AE3261" s="125"/>
      <c r="AG3261" s="99"/>
      <c r="AH3261" s="99"/>
      <c r="AI3261" s="96"/>
      <c r="AJ3261" s="98"/>
      <c r="AK3261" s="115"/>
      <c r="AL3261" s="98"/>
    </row>
    <row r="3262" spans="31:38" s="75" customFormat="1" x14ac:dyDescent="0.2">
      <c r="AE3262" s="125"/>
      <c r="AG3262" s="99"/>
      <c r="AH3262" s="99"/>
      <c r="AI3262" s="96"/>
      <c r="AJ3262" s="98"/>
      <c r="AK3262" s="115"/>
      <c r="AL3262" s="98"/>
    </row>
    <row r="3263" spans="31:38" s="75" customFormat="1" x14ac:dyDescent="0.2">
      <c r="AE3263" s="125"/>
      <c r="AG3263" s="99"/>
      <c r="AH3263" s="99"/>
      <c r="AI3263" s="96"/>
      <c r="AJ3263" s="98"/>
      <c r="AK3263" s="115"/>
      <c r="AL3263" s="98"/>
    </row>
    <row r="3264" spans="31:38" s="75" customFormat="1" x14ac:dyDescent="0.2">
      <c r="AE3264" s="125"/>
      <c r="AG3264" s="99"/>
      <c r="AH3264" s="99"/>
      <c r="AI3264" s="96"/>
      <c r="AJ3264" s="98"/>
      <c r="AK3264" s="115"/>
      <c r="AL3264" s="98"/>
    </row>
    <row r="3265" spans="31:38" s="75" customFormat="1" x14ac:dyDescent="0.2">
      <c r="AE3265" s="125"/>
      <c r="AG3265" s="99"/>
      <c r="AH3265" s="99"/>
      <c r="AI3265" s="96"/>
      <c r="AJ3265" s="98"/>
      <c r="AK3265" s="115"/>
      <c r="AL3265" s="98"/>
    </row>
    <row r="3266" spans="31:38" s="75" customFormat="1" x14ac:dyDescent="0.2">
      <c r="AE3266" s="125"/>
      <c r="AG3266" s="99"/>
      <c r="AH3266" s="99"/>
      <c r="AI3266" s="96"/>
      <c r="AJ3266" s="98"/>
      <c r="AK3266" s="115"/>
      <c r="AL3266" s="98"/>
    </row>
    <row r="3267" spans="31:38" s="75" customFormat="1" x14ac:dyDescent="0.2">
      <c r="AE3267" s="125"/>
      <c r="AG3267" s="99"/>
      <c r="AH3267" s="99"/>
      <c r="AI3267" s="96"/>
      <c r="AJ3267" s="98"/>
      <c r="AK3267" s="115"/>
      <c r="AL3267" s="98"/>
    </row>
    <row r="3268" spans="31:38" s="75" customFormat="1" x14ac:dyDescent="0.2">
      <c r="AE3268" s="125"/>
      <c r="AG3268" s="99"/>
      <c r="AH3268" s="99"/>
      <c r="AI3268" s="96"/>
      <c r="AJ3268" s="98"/>
      <c r="AK3268" s="115"/>
      <c r="AL3268" s="98"/>
    </row>
    <row r="3269" spans="31:38" s="75" customFormat="1" x14ac:dyDescent="0.2">
      <c r="AE3269" s="125"/>
      <c r="AG3269" s="99"/>
      <c r="AH3269" s="99"/>
      <c r="AI3269" s="96"/>
      <c r="AJ3269" s="98"/>
      <c r="AK3269" s="115"/>
      <c r="AL3269" s="98"/>
    </row>
    <row r="3270" spans="31:38" s="75" customFormat="1" x14ac:dyDescent="0.2">
      <c r="AE3270" s="125"/>
      <c r="AG3270" s="99"/>
      <c r="AH3270" s="99"/>
      <c r="AI3270" s="96"/>
      <c r="AJ3270" s="98"/>
      <c r="AK3270" s="115"/>
      <c r="AL3270" s="98"/>
    </row>
    <row r="3271" spans="31:38" s="75" customFormat="1" x14ac:dyDescent="0.2">
      <c r="AE3271" s="125"/>
      <c r="AG3271" s="99"/>
      <c r="AH3271" s="99"/>
      <c r="AI3271" s="96"/>
      <c r="AJ3271" s="98"/>
      <c r="AK3271" s="115"/>
      <c r="AL3271" s="98"/>
    </row>
    <row r="3272" spans="31:38" s="75" customFormat="1" x14ac:dyDescent="0.2">
      <c r="AE3272" s="125"/>
      <c r="AG3272" s="99"/>
      <c r="AH3272" s="99"/>
      <c r="AI3272" s="96"/>
      <c r="AJ3272" s="98"/>
      <c r="AK3272" s="115"/>
      <c r="AL3272" s="98"/>
    </row>
    <row r="3273" spans="31:38" s="75" customFormat="1" x14ac:dyDescent="0.2">
      <c r="AE3273" s="125"/>
      <c r="AG3273" s="99"/>
      <c r="AH3273" s="99"/>
      <c r="AI3273" s="96"/>
      <c r="AJ3273" s="98"/>
      <c r="AK3273" s="115"/>
      <c r="AL3273" s="98"/>
    </row>
    <row r="3274" spans="31:38" s="75" customFormat="1" x14ac:dyDescent="0.2">
      <c r="AE3274" s="125"/>
      <c r="AG3274" s="99"/>
      <c r="AH3274" s="99"/>
      <c r="AI3274" s="96"/>
      <c r="AJ3274" s="98"/>
      <c r="AK3274" s="115"/>
      <c r="AL3274" s="98"/>
    </row>
    <row r="3275" spans="31:38" s="75" customFormat="1" x14ac:dyDescent="0.2">
      <c r="AE3275" s="125"/>
      <c r="AG3275" s="99"/>
      <c r="AH3275" s="99"/>
      <c r="AI3275" s="96"/>
      <c r="AJ3275" s="98"/>
      <c r="AK3275" s="115"/>
      <c r="AL3275" s="98"/>
    </row>
    <row r="3276" spans="31:38" s="75" customFormat="1" x14ac:dyDescent="0.2">
      <c r="AE3276" s="125"/>
      <c r="AG3276" s="99"/>
      <c r="AH3276" s="99"/>
      <c r="AI3276" s="96"/>
      <c r="AJ3276" s="98"/>
      <c r="AK3276" s="115"/>
      <c r="AL3276" s="98"/>
    </row>
    <row r="3277" spans="31:38" s="75" customFormat="1" x14ac:dyDescent="0.2">
      <c r="AE3277" s="125"/>
      <c r="AG3277" s="99"/>
      <c r="AH3277" s="99"/>
      <c r="AI3277" s="96"/>
      <c r="AJ3277" s="98"/>
      <c r="AK3277" s="115"/>
      <c r="AL3277" s="98"/>
    </row>
    <row r="3278" spans="31:38" s="75" customFormat="1" x14ac:dyDescent="0.2">
      <c r="AE3278" s="125"/>
      <c r="AG3278" s="99"/>
      <c r="AH3278" s="99"/>
      <c r="AI3278" s="96"/>
      <c r="AJ3278" s="98"/>
      <c r="AK3278" s="115"/>
      <c r="AL3278" s="98"/>
    </row>
    <row r="3279" spans="31:38" s="75" customFormat="1" x14ac:dyDescent="0.2">
      <c r="AE3279" s="125"/>
      <c r="AG3279" s="99"/>
      <c r="AH3279" s="99"/>
      <c r="AI3279" s="96"/>
      <c r="AJ3279" s="98"/>
      <c r="AK3279" s="115"/>
      <c r="AL3279" s="98"/>
    </row>
    <row r="3280" spans="31:38" s="75" customFormat="1" x14ac:dyDescent="0.2">
      <c r="AE3280" s="125"/>
      <c r="AG3280" s="99"/>
      <c r="AH3280" s="99"/>
      <c r="AI3280" s="96"/>
      <c r="AJ3280" s="98"/>
      <c r="AK3280" s="115"/>
      <c r="AL3280" s="98"/>
    </row>
    <row r="3281" spans="31:38" s="75" customFormat="1" x14ac:dyDescent="0.2">
      <c r="AE3281" s="125"/>
      <c r="AG3281" s="99"/>
      <c r="AH3281" s="99"/>
      <c r="AI3281" s="96"/>
      <c r="AJ3281" s="98"/>
      <c r="AK3281" s="115"/>
      <c r="AL3281" s="98"/>
    </row>
    <row r="3282" spans="31:38" s="75" customFormat="1" x14ac:dyDescent="0.2">
      <c r="AE3282" s="125"/>
      <c r="AG3282" s="99"/>
      <c r="AH3282" s="99"/>
      <c r="AI3282" s="96"/>
      <c r="AJ3282" s="98"/>
      <c r="AK3282" s="115"/>
      <c r="AL3282" s="98"/>
    </row>
    <row r="3283" spans="31:38" s="75" customFormat="1" x14ac:dyDescent="0.2">
      <c r="AE3283" s="125"/>
      <c r="AG3283" s="99"/>
      <c r="AH3283" s="99"/>
      <c r="AI3283" s="96"/>
      <c r="AJ3283" s="98"/>
      <c r="AK3283" s="115"/>
      <c r="AL3283" s="98"/>
    </row>
    <row r="3284" spans="31:38" s="75" customFormat="1" x14ac:dyDescent="0.2">
      <c r="AE3284" s="125"/>
      <c r="AG3284" s="99"/>
      <c r="AH3284" s="99"/>
      <c r="AI3284" s="96"/>
      <c r="AJ3284" s="98"/>
      <c r="AK3284" s="115"/>
      <c r="AL3284" s="98"/>
    </row>
    <row r="3285" spans="31:38" s="75" customFormat="1" x14ac:dyDescent="0.2">
      <c r="AE3285" s="125"/>
      <c r="AG3285" s="99"/>
      <c r="AH3285" s="99"/>
      <c r="AI3285" s="96"/>
      <c r="AJ3285" s="98"/>
      <c r="AK3285" s="115"/>
      <c r="AL3285" s="98"/>
    </row>
    <row r="3286" spans="31:38" s="75" customFormat="1" x14ac:dyDescent="0.2">
      <c r="AE3286" s="125"/>
      <c r="AG3286" s="99"/>
      <c r="AH3286" s="99"/>
      <c r="AI3286" s="96"/>
      <c r="AJ3286" s="98"/>
      <c r="AK3286" s="115"/>
      <c r="AL3286" s="98"/>
    </row>
    <row r="3287" spans="31:38" s="75" customFormat="1" x14ac:dyDescent="0.2">
      <c r="AE3287" s="125"/>
      <c r="AG3287" s="99"/>
      <c r="AH3287" s="99"/>
      <c r="AI3287" s="96"/>
      <c r="AJ3287" s="98"/>
      <c r="AK3287" s="115"/>
      <c r="AL3287" s="98"/>
    </row>
    <row r="3288" spans="31:38" s="75" customFormat="1" x14ac:dyDescent="0.2">
      <c r="AE3288" s="125"/>
      <c r="AG3288" s="99"/>
      <c r="AH3288" s="99"/>
      <c r="AI3288" s="96"/>
      <c r="AJ3288" s="98"/>
      <c r="AK3288" s="115"/>
      <c r="AL3288" s="98"/>
    </row>
    <row r="3289" spans="31:38" s="75" customFormat="1" x14ac:dyDescent="0.2">
      <c r="AE3289" s="125"/>
      <c r="AG3289" s="99"/>
      <c r="AH3289" s="99"/>
      <c r="AI3289" s="96"/>
      <c r="AJ3289" s="98"/>
      <c r="AK3289" s="115"/>
      <c r="AL3289" s="98"/>
    </row>
    <row r="3290" spans="31:38" s="75" customFormat="1" x14ac:dyDescent="0.2">
      <c r="AE3290" s="125"/>
      <c r="AG3290" s="99"/>
      <c r="AH3290" s="99"/>
      <c r="AI3290" s="96"/>
      <c r="AJ3290" s="98"/>
      <c r="AK3290" s="115"/>
      <c r="AL3290" s="98"/>
    </row>
    <row r="3291" spans="31:38" s="75" customFormat="1" x14ac:dyDescent="0.2">
      <c r="AE3291" s="125"/>
      <c r="AG3291" s="99"/>
      <c r="AH3291" s="99"/>
      <c r="AI3291" s="96"/>
      <c r="AJ3291" s="98"/>
      <c r="AK3291" s="115"/>
      <c r="AL3291" s="98"/>
    </row>
    <row r="3292" spans="31:38" s="75" customFormat="1" x14ac:dyDescent="0.2">
      <c r="AE3292" s="125"/>
      <c r="AG3292" s="99"/>
      <c r="AH3292" s="99"/>
      <c r="AI3292" s="96"/>
      <c r="AJ3292" s="98"/>
      <c r="AK3292" s="115"/>
      <c r="AL3292" s="98"/>
    </row>
    <row r="3293" spans="31:38" s="75" customFormat="1" x14ac:dyDescent="0.2">
      <c r="AE3293" s="125"/>
      <c r="AG3293" s="99"/>
      <c r="AH3293" s="99"/>
      <c r="AI3293" s="96"/>
      <c r="AJ3293" s="98"/>
      <c r="AK3293" s="115"/>
      <c r="AL3293" s="98"/>
    </row>
    <row r="3294" spans="31:38" s="75" customFormat="1" x14ac:dyDescent="0.2">
      <c r="AE3294" s="125"/>
      <c r="AG3294" s="99"/>
      <c r="AH3294" s="99"/>
      <c r="AI3294" s="96"/>
      <c r="AJ3294" s="98"/>
      <c r="AK3294" s="115"/>
      <c r="AL3294" s="98"/>
    </row>
    <row r="3295" spans="31:38" s="75" customFormat="1" x14ac:dyDescent="0.2">
      <c r="AE3295" s="125"/>
      <c r="AG3295" s="99"/>
      <c r="AH3295" s="99"/>
      <c r="AI3295" s="96"/>
      <c r="AJ3295" s="98"/>
      <c r="AK3295" s="115"/>
      <c r="AL3295" s="98"/>
    </row>
    <row r="3296" spans="31:38" s="75" customFormat="1" x14ac:dyDescent="0.2">
      <c r="AE3296" s="125"/>
      <c r="AG3296" s="99"/>
      <c r="AH3296" s="99"/>
      <c r="AI3296" s="96"/>
      <c r="AJ3296" s="98"/>
      <c r="AK3296" s="115"/>
      <c r="AL3296" s="98"/>
    </row>
    <row r="3297" spans="31:38" s="75" customFormat="1" x14ac:dyDescent="0.2">
      <c r="AE3297" s="125"/>
      <c r="AG3297" s="99"/>
      <c r="AH3297" s="99"/>
      <c r="AI3297" s="96"/>
      <c r="AJ3297" s="98"/>
      <c r="AK3297" s="115"/>
      <c r="AL3297" s="98"/>
    </row>
    <row r="3298" spans="31:38" s="75" customFormat="1" x14ac:dyDescent="0.2">
      <c r="AE3298" s="125"/>
      <c r="AG3298" s="99"/>
      <c r="AH3298" s="99"/>
      <c r="AI3298" s="96"/>
      <c r="AJ3298" s="98"/>
      <c r="AK3298" s="115"/>
      <c r="AL3298" s="98"/>
    </row>
    <row r="3299" spans="31:38" s="75" customFormat="1" x14ac:dyDescent="0.2">
      <c r="AE3299" s="125"/>
      <c r="AG3299" s="99"/>
      <c r="AH3299" s="99"/>
      <c r="AI3299" s="96"/>
      <c r="AJ3299" s="98"/>
      <c r="AK3299" s="115"/>
      <c r="AL3299" s="98"/>
    </row>
    <row r="3300" spans="31:38" s="75" customFormat="1" x14ac:dyDescent="0.2">
      <c r="AE3300" s="125"/>
      <c r="AG3300" s="99"/>
      <c r="AH3300" s="99"/>
      <c r="AI3300" s="96"/>
      <c r="AJ3300" s="98"/>
      <c r="AK3300" s="115"/>
      <c r="AL3300" s="98"/>
    </row>
    <row r="3301" spans="31:38" s="75" customFormat="1" x14ac:dyDescent="0.2">
      <c r="AE3301" s="125"/>
      <c r="AG3301" s="99"/>
      <c r="AH3301" s="99"/>
      <c r="AI3301" s="96"/>
      <c r="AJ3301" s="98"/>
      <c r="AK3301" s="115"/>
      <c r="AL3301" s="98"/>
    </row>
    <row r="3302" spans="31:38" s="75" customFormat="1" x14ac:dyDescent="0.2">
      <c r="AE3302" s="125"/>
      <c r="AG3302" s="99"/>
      <c r="AH3302" s="99"/>
      <c r="AI3302" s="96"/>
      <c r="AJ3302" s="98"/>
      <c r="AK3302" s="115"/>
      <c r="AL3302" s="98"/>
    </row>
    <row r="3303" spans="31:38" s="75" customFormat="1" x14ac:dyDescent="0.2">
      <c r="AE3303" s="125"/>
      <c r="AG3303" s="99"/>
      <c r="AH3303" s="99"/>
      <c r="AI3303" s="96"/>
      <c r="AJ3303" s="98"/>
      <c r="AK3303" s="115"/>
      <c r="AL3303" s="98"/>
    </row>
    <row r="3304" spans="31:38" s="75" customFormat="1" x14ac:dyDescent="0.2">
      <c r="AE3304" s="125"/>
      <c r="AG3304" s="99"/>
      <c r="AH3304" s="99"/>
      <c r="AI3304" s="96"/>
      <c r="AJ3304" s="98"/>
      <c r="AK3304" s="115"/>
      <c r="AL3304" s="98"/>
    </row>
    <row r="3305" spans="31:38" s="75" customFormat="1" x14ac:dyDescent="0.2">
      <c r="AE3305" s="125"/>
      <c r="AG3305" s="99"/>
      <c r="AH3305" s="99"/>
      <c r="AI3305" s="96"/>
      <c r="AJ3305" s="98"/>
      <c r="AK3305" s="115"/>
      <c r="AL3305" s="98"/>
    </row>
    <row r="3306" spans="31:38" s="75" customFormat="1" x14ac:dyDescent="0.2">
      <c r="AE3306" s="125"/>
      <c r="AG3306" s="99"/>
      <c r="AH3306" s="99"/>
      <c r="AI3306" s="96"/>
      <c r="AJ3306" s="98"/>
      <c r="AK3306" s="115"/>
      <c r="AL3306" s="98"/>
    </row>
    <row r="3307" spans="31:38" s="75" customFormat="1" x14ac:dyDescent="0.2">
      <c r="AE3307" s="125"/>
      <c r="AG3307" s="99"/>
      <c r="AH3307" s="99"/>
      <c r="AI3307" s="96"/>
      <c r="AJ3307" s="98"/>
      <c r="AK3307" s="115"/>
      <c r="AL3307" s="98"/>
    </row>
    <row r="3308" spans="31:38" s="75" customFormat="1" x14ac:dyDescent="0.2">
      <c r="AE3308" s="125"/>
      <c r="AG3308" s="99"/>
      <c r="AH3308" s="99"/>
      <c r="AI3308" s="96"/>
      <c r="AJ3308" s="98"/>
      <c r="AK3308" s="115"/>
      <c r="AL3308" s="98"/>
    </row>
    <row r="3309" spans="31:38" s="75" customFormat="1" x14ac:dyDescent="0.2">
      <c r="AE3309" s="125"/>
      <c r="AG3309" s="99"/>
      <c r="AH3309" s="99"/>
      <c r="AI3309" s="96"/>
      <c r="AJ3309" s="98"/>
      <c r="AK3309" s="115"/>
      <c r="AL3309" s="98"/>
    </row>
    <row r="3310" spans="31:38" s="75" customFormat="1" x14ac:dyDescent="0.2">
      <c r="AE3310" s="125"/>
      <c r="AG3310" s="99"/>
      <c r="AH3310" s="99"/>
      <c r="AI3310" s="96"/>
      <c r="AJ3310" s="98"/>
      <c r="AK3310" s="115"/>
      <c r="AL3310" s="98"/>
    </row>
    <row r="3311" spans="31:38" s="75" customFormat="1" x14ac:dyDescent="0.2">
      <c r="AE3311" s="125"/>
      <c r="AG3311" s="99"/>
      <c r="AH3311" s="99"/>
      <c r="AI3311" s="96"/>
      <c r="AJ3311" s="98"/>
      <c r="AK3311" s="115"/>
      <c r="AL3311" s="98"/>
    </row>
    <row r="3312" spans="31:38" s="75" customFormat="1" x14ac:dyDescent="0.2">
      <c r="AE3312" s="125"/>
      <c r="AG3312" s="99"/>
      <c r="AH3312" s="99"/>
      <c r="AI3312" s="96"/>
      <c r="AJ3312" s="98"/>
      <c r="AK3312" s="115"/>
      <c r="AL3312" s="98"/>
    </row>
    <row r="3313" spans="31:38" s="75" customFormat="1" x14ac:dyDescent="0.2">
      <c r="AE3313" s="125"/>
      <c r="AG3313" s="99"/>
      <c r="AH3313" s="99"/>
      <c r="AI3313" s="96"/>
      <c r="AJ3313" s="98"/>
      <c r="AK3313" s="115"/>
      <c r="AL3313" s="98"/>
    </row>
    <row r="3314" spans="31:38" s="75" customFormat="1" x14ac:dyDescent="0.2">
      <c r="AE3314" s="125"/>
      <c r="AG3314" s="99"/>
      <c r="AH3314" s="99"/>
      <c r="AI3314" s="96"/>
      <c r="AJ3314" s="98"/>
      <c r="AK3314" s="115"/>
      <c r="AL3314" s="98"/>
    </row>
    <row r="3315" spans="31:38" s="75" customFormat="1" x14ac:dyDescent="0.2">
      <c r="AE3315" s="125"/>
      <c r="AG3315" s="99"/>
      <c r="AH3315" s="99"/>
      <c r="AI3315" s="96"/>
      <c r="AJ3315" s="98"/>
      <c r="AK3315" s="115"/>
      <c r="AL3315" s="98"/>
    </row>
    <row r="3316" spans="31:38" s="75" customFormat="1" x14ac:dyDescent="0.2">
      <c r="AE3316" s="125"/>
      <c r="AG3316" s="99"/>
      <c r="AH3316" s="99"/>
      <c r="AI3316" s="96"/>
      <c r="AJ3316" s="98"/>
      <c r="AK3316" s="115"/>
      <c r="AL3316" s="98"/>
    </row>
    <row r="3317" spans="31:38" s="75" customFormat="1" x14ac:dyDescent="0.2">
      <c r="AE3317" s="125"/>
      <c r="AG3317" s="99"/>
      <c r="AH3317" s="99"/>
      <c r="AI3317" s="96"/>
      <c r="AJ3317" s="98"/>
      <c r="AK3317" s="115"/>
      <c r="AL3317" s="98"/>
    </row>
    <row r="3318" spans="31:38" s="75" customFormat="1" x14ac:dyDescent="0.2">
      <c r="AE3318" s="125"/>
      <c r="AG3318" s="99"/>
      <c r="AH3318" s="99"/>
      <c r="AI3318" s="96"/>
      <c r="AJ3318" s="98"/>
      <c r="AK3318" s="115"/>
      <c r="AL3318" s="98"/>
    </row>
    <row r="3319" spans="31:38" s="75" customFormat="1" x14ac:dyDescent="0.2">
      <c r="AE3319" s="125"/>
      <c r="AG3319" s="99"/>
      <c r="AH3319" s="99"/>
      <c r="AI3319" s="96"/>
      <c r="AJ3319" s="98"/>
      <c r="AK3319" s="115"/>
      <c r="AL3319" s="98"/>
    </row>
    <row r="3320" spans="31:38" s="75" customFormat="1" x14ac:dyDescent="0.2">
      <c r="AE3320" s="125"/>
      <c r="AG3320" s="99"/>
      <c r="AH3320" s="99"/>
      <c r="AI3320" s="96"/>
      <c r="AJ3320" s="98"/>
      <c r="AK3320" s="115"/>
      <c r="AL3320" s="98"/>
    </row>
    <row r="3321" spans="31:38" s="75" customFormat="1" x14ac:dyDescent="0.2">
      <c r="AE3321" s="125"/>
      <c r="AG3321" s="99"/>
      <c r="AH3321" s="99"/>
      <c r="AI3321" s="96"/>
      <c r="AJ3321" s="98"/>
      <c r="AK3321" s="115"/>
      <c r="AL3321" s="98"/>
    </row>
    <row r="3322" spans="31:38" s="75" customFormat="1" x14ac:dyDescent="0.2">
      <c r="AE3322" s="125"/>
      <c r="AG3322" s="99"/>
      <c r="AH3322" s="99"/>
      <c r="AI3322" s="96"/>
      <c r="AJ3322" s="98"/>
      <c r="AK3322" s="115"/>
      <c r="AL3322" s="98"/>
    </row>
    <row r="3323" spans="31:38" s="75" customFormat="1" x14ac:dyDescent="0.2">
      <c r="AE3323" s="125"/>
      <c r="AG3323" s="99"/>
      <c r="AH3323" s="99"/>
      <c r="AI3323" s="96"/>
      <c r="AJ3323" s="98"/>
      <c r="AK3323" s="115"/>
      <c r="AL3323" s="98"/>
    </row>
    <row r="3324" spans="31:38" s="75" customFormat="1" x14ac:dyDescent="0.2">
      <c r="AE3324" s="125"/>
      <c r="AG3324" s="99"/>
      <c r="AH3324" s="99"/>
      <c r="AI3324" s="96"/>
      <c r="AJ3324" s="98"/>
      <c r="AK3324" s="115"/>
      <c r="AL3324" s="98"/>
    </row>
    <row r="3325" spans="31:38" s="75" customFormat="1" x14ac:dyDescent="0.2">
      <c r="AE3325" s="125"/>
      <c r="AG3325" s="99"/>
      <c r="AH3325" s="99"/>
      <c r="AI3325" s="96"/>
      <c r="AJ3325" s="98"/>
      <c r="AK3325" s="115"/>
      <c r="AL3325" s="98"/>
    </row>
    <row r="3326" spans="31:38" s="75" customFormat="1" x14ac:dyDescent="0.2">
      <c r="AE3326" s="125"/>
      <c r="AG3326" s="99"/>
      <c r="AH3326" s="99"/>
      <c r="AI3326" s="96"/>
      <c r="AJ3326" s="98"/>
      <c r="AK3326" s="115"/>
      <c r="AL3326" s="98"/>
    </row>
    <row r="3327" spans="31:38" s="75" customFormat="1" x14ac:dyDescent="0.2">
      <c r="AE3327" s="125"/>
      <c r="AG3327" s="99"/>
      <c r="AH3327" s="99"/>
      <c r="AI3327" s="96"/>
      <c r="AJ3327" s="98"/>
      <c r="AK3327" s="115"/>
      <c r="AL3327" s="98"/>
    </row>
    <row r="3328" spans="31:38" s="75" customFormat="1" x14ac:dyDescent="0.2">
      <c r="AE3328" s="125"/>
      <c r="AG3328" s="99"/>
      <c r="AH3328" s="99"/>
      <c r="AI3328" s="96"/>
      <c r="AJ3328" s="98"/>
      <c r="AK3328" s="115"/>
      <c r="AL3328" s="98"/>
    </row>
    <row r="3329" spans="31:38" s="75" customFormat="1" x14ac:dyDescent="0.2">
      <c r="AE3329" s="125"/>
      <c r="AG3329" s="99"/>
      <c r="AH3329" s="99"/>
      <c r="AI3329" s="96"/>
      <c r="AJ3329" s="98"/>
      <c r="AK3329" s="115"/>
      <c r="AL3329" s="98"/>
    </row>
    <row r="3330" spans="31:38" s="75" customFormat="1" x14ac:dyDescent="0.2">
      <c r="AE3330" s="125"/>
      <c r="AG3330" s="99"/>
      <c r="AH3330" s="99"/>
      <c r="AI3330" s="96"/>
      <c r="AJ3330" s="98"/>
      <c r="AK3330" s="115"/>
      <c r="AL3330" s="98"/>
    </row>
    <row r="3331" spans="31:38" s="75" customFormat="1" x14ac:dyDescent="0.2">
      <c r="AE3331" s="125"/>
      <c r="AG3331" s="99"/>
      <c r="AH3331" s="99"/>
      <c r="AI3331" s="96"/>
      <c r="AJ3331" s="98"/>
      <c r="AK3331" s="115"/>
      <c r="AL3331" s="98"/>
    </row>
    <row r="3332" spans="31:38" s="75" customFormat="1" x14ac:dyDescent="0.2">
      <c r="AE3332" s="125"/>
      <c r="AG3332" s="99"/>
      <c r="AH3332" s="99"/>
      <c r="AI3332" s="96"/>
      <c r="AJ3332" s="98"/>
      <c r="AK3332" s="115"/>
      <c r="AL3332" s="98"/>
    </row>
    <row r="3333" spans="31:38" s="75" customFormat="1" x14ac:dyDescent="0.2">
      <c r="AE3333" s="125"/>
      <c r="AG3333" s="99"/>
      <c r="AH3333" s="99"/>
      <c r="AI3333" s="96"/>
      <c r="AJ3333" s="98"/>
      <c r="AK3333" s="115"/>
      <c r="AL3333" s="98"/>
    </row>
    <row r="3334" spans="31:38" s="75" customFormat="1" x14ac:dyDescent="0.2">
      <c r="AE3334" s="125"/>
      <c r="AG3334" s="99"/>
      <c r="AH3334" s="99"/>
      <c r="AI3334" s="96"/>
      <c r="AJ3334" s="98"/>
      <c r="AK3334" s="115"/>
      <c r="AL3334" s="98"/>
    </row>
    <row r="3335" spans="31:38" s="75" customFormat="1" x14ac:dyDescent="0.2">
      <c r="AE3335" s="125"/>
      <c r="AG3335" s="99"/>
      <c r="AH3335" s="99"/>
      <c r="AI3335" s="96"/>
      <c r="AJ3335" s="98"/>
      <c r="AK3335" s="115"/>
      <c r="AL3335" s="98"/>
    </row>
    <row r="3336" spans="31:38" s="75" customFormat="1" x14ac:dyDescent="0.2">
      <c r="AE3336" s="125"/>
      <c r="AG3336" s="99"/>
      <c r="AH3336" s="99"/>
      <c r="AI3336" s="96"/>
      <c r="AJ3336" s="98"/>
      <c r="AK3336" s="115"/>
      <c r="AL3336" s="98"/>
    </row>
    <row r="3337" spans="31:38" s="75" customFormat="1" x14ac:dyDescent="0.2">
      <c r="AE3337" s="125"/>
      <c r="AG3337" s="99"/>
      <c r="AH3337" s="99"/>
      <c r="AI3337" s="96"/>
      <c r="AJ3337" s="98"/>
      <c r="AK3337" s="115"/>
      <c r="AL3337" s="98"/>
    </row>
    <row r="3338" spans="31:38" s="75" customFormat="1" x14ac:dyDescent="0.2">
      <c r="AE3338" s="125"/>
      <c r="AG3338" s="99"/>
      <c r="AH3338" s="99"/>
      <c r="AI3338" s="96"/>
      <c r="AJ3338" s="98"/>
      <c r="AK3338" s="115"/>
      <c r="AL3338" s="98"/>
    </row>
    <row r="3339" spans="31:38" s="75" customFormat="1" x14ac:dyDescent="0.2">
      <c r="AE3339" s="125"/>
      <c r="AG3339" s="99"/>
      <c r="AH3339" s="99"/>
      <c r="AI3339" s="96"/>
      <c r="AJ3339" s="98"/>
      <c r="AK3339" s="115"/>
      <c r="AL3339" s="98"/>
    </row>
    <row r="3340" spans="31:38" s="75" customFormat="1" x14ac:dyDescent="0.2">
      <c r="AE3340" s="125"/>
      <c r="AG3340" s="99"/>
      <c r="AH3340" s="99"/>
      <c r="AI3340" s="96"/>
      <c r="AJ3340" s="98"/>
      <c r="AK3340" s="115"/>
      <c r="AL3340" s="98"/>
    </row>
    <row r="3341" spans="31:38" s="75" customFormat="1" x14ac:dyDescent="0.2">
      <c r="AE3341" s="125"/>
      <c r="AG3341" s="99"/>
      <c r="AH3341" s="99"/>
      <c r="AI3341" s="96"/>
      <c r="AJ3341" s="98"/>
      <c r="AK3341" s="115"/>
      <c r="AL3341" s="98"/>
    </row>
    <row r="3342" spans="31:38" s="75" customFormat="1" x14ac:dyDescent="0.2">
      <c r="AE3342" s="125"/>
      <c r="AG3342" s="99"/>
      <c r="AH3342" s="99"/>
      <c r="AI3342" s="96"/>
      <c r="AJ3342" s="98"/>
      <c r="AK3342" s="115"/>
      <c r="AL3342" s="98"/>
    </row>
    <row r="3343" spans="31:38" s="75" customFormat="1" x14ac:dyDescent="0.2">
      <c r="AE3343" s="125"/>
      <c r="AG3343" s="99"/>
      <c r="AH3343" s="99"/>
      <c r="AI3343" s="96"/>
      <c r="AJ3343" s="98"/>
      <c r="AK3343" s="115"/>
      <c r="AL3343" s="98"/>
    </row>
    <row r="3344" spans="31:38" s="75" customFormat="1" x14ac:dyDescent="0.2">
      <c r="AE3344" s="125"/>
      <c r="AG3344" s="99"/>
      <c r="AH3344" s="99"/>
      <c r="AI3344" s="96"/>
      <c r="AJ3344" s="98"/>
      <c r="AK3344" s="115"/>
      <c r="AL3344" s="98"/>
    </row>
    <row r="3345" spans="31:38" s="75" customFormat="1" x14ac:dyDescent="0.2">
      <c r="AE3345" s="125"/>
      <c r="AG3345" s="99"/>
      <c r="AH3345" s="99"/>
      <c r="AI3345" s="96"/>
      <c r="AJ3345" s="98"/>
      <c r="AK3345" s="115"/>
      <c r="AL3345" s="98"/>
    </row>
    <row r="3346" spans="31:38" s="75" customFormat="1" x14ac:dyDescent="0.2">
      <c r="AE3346" s="125"/>
      <c r="AG3346" s="99"/>
      <c r="AH3346" s="99"/>
      <c r="AI3346" s="96"/>
      <c r="AJ3346" s="98"/>
      <c r="AK3346" s="115"/>
      <c r="AL3346" s="98"/>
    </row>
    <row r="3347" spans="31:38" s="75" customFormat="1" x14ac:dyDescent="0.2">
      <c r="AE3347" s="125"/>
      <c r="AG3347" s="99"/>
      <c r="AH3347" s="99"/>
      <c r="AI3347" s="96"/>
      <c r="AJ3347" s="98"/>
      <c r="AK3347" s="115"/>
      <c r="AL3347" s="98"/>
    </row>
    <row r="3348" spans="31:38" s="75" customFormat="1" x14ac:dyDescent="0.2">
      <c r="AE3348" s="125"/>
      <c r="AG3348" s="99"/>
      <c r="AH3348" s="99"/>
      <c r="AI3348" s="96"/>
      <c r="AJ3348" s="98"/>
      <c r="AK3348" s="115"/>
      <c r="AL3348" s="98"/>
    </row>
    <row r="3349" spans="31:38" s="75" customFormat="1" x14ac:dyDescent="0.2">
      <c r="AE3349" s="125"/>
      <c r="AG3349" s="99"/>
      <c r="AH3349" s="99"/>
      <c r="AI3349" s="96"/>
      <c r="AJ3349" s="98"/>
      <c r="AK3349" s="115"/>
      <c r="AL3349" s="98"/>
    </row>
    <row r="3350" spans="31:38" s="75" customFormat="1" x14ac:dyDescent="0.2">
      <c r="AE3350" s="125"/>
      <c r="AG3350" s="99"/>
      <c r="AH3350" s="99"/>
      <c r="AI3350" s="96"/>
      <c r="AJ3350" s="98"/>
      <c r="AK3350" s="115"/>
      <c r="AL3350" s="98"/>
    </row>
    <row r="3351" spans="31:38" s="75" customFormat="1" x14ac:dyDescent="0.2">
      <c r="AE3351" s="125"/>
      <c r="AG3351" s="99"/>
      <c r="AH3351" s="99"/>
      <c r="AI3351" s="96"/>
      <c r="AJ3351" s="98"/>
      <c r="AK3351" s="115"/>
      <c r="AL3351" s="98"/>
    </row>
    <row r="3352" spans="31:38" s="75" customFormat="1" x14ac:dyDescent="0.2">
      <c r="AE3352" s="125"/>
      <c r="AG3352" s="99"/>
      <c r="AH3352" s="99"/>
      <c r="AI3352" s="96"/>
      <c r="AJ3352" s="98"/>
      <c r="AK3352" s="115"/>
      <c r="AL3352" s="98"/>
    </row>
    <row r="3353" spans="31:38" s="75" customFormat="1" x14ac:dyDescent="0.2">
      <c r="AE3353" s="125"/>
      <c r="AG3353" s="99"/>
      <c r="AH3353" s="99"/>
      <c r="AI3353" s="96"/>
      <c r="AJ3353" s="98"/>
      <c r="AK3353" s="115"/>
      <c r="AL3353" s="98"/>
    </row>
    <row r="3354" spans="31:38" s="75" customFormat="1" x14ac:dyDescent="0.2">
      <c r="AE3354" s="125"/>
      <c r="AG3354" s="99"/>
      <c r="AH3354" s="99"/>
      <c r="AI3354" s="96"/>
      <c r="AJ3354" s="98"/>
      <c r="AK3354" s="115"/>
      <c r="AL3354" s="98"/>
    </row>
    <row r="3355" spans="31:38" s="75" customFormat="1" x14ac:dyDescent="0.2">
      <c r="AE3355" s="125"/>
      <c r="AG3355" s="99"/>
      <c r="AH3355" s="99"/>
      <c r="AI3355" s="96"/>
      <c r="AJ3355" s="98"/>
      <c r="AK3355" s="115"/>
      <c r="AL3355" s="98"/>
    </row>
    <row r="3356" spans="31:38" s="75" customFormat="1" x14ac:dyDescent="0.2">
      <c r="AE3356" s="125"/>
      <c r="AG3356" s="99"/>
      <c r="AH3356" s="99"/>
      <c r="AI3356" s="96"/>
      <c r="AJ3356" s="98"/>
      <c r="AK3356" s="115"/>
      <c r="AL3356" s="98"/>
    </row>
    <row r="3357" spans="31:38" s="75" customFormat="1" x14ac:dyDescent="0.2">
      <c r="AE3357" s="125"/>
      <c r="AG3357" s="99"/>
      <c r="AH3357" s="99"/>
      <c r="AI3357" s="96"/>
      <c r="AJ3357" s="98"/>
      <c r="AK3357" s="115"/>
      <c r="AL3357" s="98"/>
    </row>
    <row r="3358" spans="31:38" s="75" customFormat="1" x14ac:dyDescent="0.2">
      <c r="AE3358" s="125"/>
      <c r="AG3358" s="99"/>
      <c r="AH3358" s="99"/>
      <c r="AI3358" s="96"/>
      <c r="AJ3358" s="98"/>
      <c r="AK3358" s="115"/>
      <c r="AL3358" s="98"/>
    </row>
    <row r="3359" spans="31:38" s="75" customFormat="1" x14ac:dyDescent="0.2">
      <c r="AE3359" s="125"/>
      <c r="AG3359" s="99"/>
      <c r="AH3359" s="99"/>
      <c r="AI3359" s="96"/>
      <c r="AJ3359" s="98"/>
      <c r="AK3359" s="115"/>
      <c r="AL3359" s="98"/>
    </row>
    <row r="3360" spans="31:38" s="75" customFormat="1" x14ac:dyDescent="0.2">
      <c r="AE3360" s="125"/>
      <c r="AG3360" s="99"/>
      <c r="AH3360" s="99"/>
      <c r="AI3360" s="96"/>
      <c r="AJ3360" s="98"/>
      <c r="AK3360" s="115"/>
      <c r="AL3360" s="98"/>
    </row>
    <row r="3361" spans="31:38" s="75" customFormat="1" x14ac:dyDescent="0.2">
      <c r="AE3361" s="125"/>
      <c r="AG3361" s="99"/>
      <c r="AH3361" s="99"/>
      <c r="AI3361" s="96"/>
      <c r="AJ3361" s="98"/>
      <c r="AK3361" s="115"/>
      <c r="AL3361" s="98"/>
    </row>
    <row r="3362" spans="31:38" s="75" customFormat="1" x14ac:dyDescent="0.2">
      <c r="AE3362" s="125"/>
      <c r="AG3362" s="99"/>
      <c r="AH3362" s="99"/>
      <c r="AI3362" s="96"/>
      <c r="AJ3362" s="98"/>
      <c r="AK3362" s="115"/>
      <c r="AL3362" s="98"/>
    </row>
    <row r="3363" spans="31:38" s="75" customFormat="1" x14ac:dyDescent="0.2">
      <c r="AE3363" s="125"/>
      <c r="AG3363" s="99"/>
      <c r="AH3363" s="99"/>
      <c r="AI3363" s="96"/>
      <c r="AJ3363" s="98"/>
      <c r="AK3363" s="115"/>
      <c r="AL3363" s="98"/>
    </row>
    <row r="3364" spans="31:38" s="75" customFormat="1" x14ac:dyDescent="0.2">
      <c r="AE3364" s="125"/>
      <c r="AG3364" s="99"/>
      <c r="AH3364" s="99"/>
      <c r="AI3364" s="96"/>
      <c r="AJ3364" s="98"/>
      <c r="AK3364" s="115"/>
      <c r="AL3364" s="98"/>
    </row>
    <row r="3365" spans="31:38" s="75" customFormat="1" x14ac:dyDescent="0.2">
      <c r="AE3365" s="125"/>
      <c r="AG3365" s="99"/>
      <c r="AH3365" s="99"/>
      <c r="AI3365" s="96"/>
      <c r="AJ3365" s="98"/>
      <c r="AK3365" s="115"/>
      <c r="AL3365" s="98"/>
    </row>
    <row r="3366" spans="31:38" s="75" customFormat="1" x14ac:dyDescent="0.2">
      <c r="AE3366" s="125"/>
      <c r="AG3366" s="99"/>
      <c r="AH3366" s="99"/>
      <c r="AI3366" s="96"/>
      <c r="AJ3366" s="98"/>
      <c r="AK3366" s="115"/>
      <c r="AL3366" s="98"/>
    </row>
    <row r="3367" spans="31:38" s="75" customFormat="1" x14ac:dyDescent="0.2">
      <c r="AE3367" s="125"/>
      <c r="AG3367" s="99"/>
      <c r="AH3367" s="99"/>
      <c r="AI3367" s="96"/>
      <c r="AJ3367" s="98"/>
      <c r="AK3367" s="115"/>
      <c r="AL3367" s="98"/>
    </row>
    <row r="3368" spans="31:38" s="75" customFormat="1" x14ac:dyDescent="0.2">
      <c r="AE3368" s="125"/>
      <c r="AG3368" s="99"/>
      <c r="AH3368" s="99"/>
      <c r="AI3368" s="96"/>
      <c r="AJ3368" s="98"/>
      <c r="AK3368" s="115"/>
      <c r="AL3368" s="98"/>
    </row>
    <row r="3369" spans="31:38" s="75" customFormat="1" x14ac:dyDescent="0.2">
      <c r="AE3369" s="125"/>
      <c r="AG3369" s="99"/>
      <c r="AH3369" s="99"/>
      <c r="AI3369" s="96"/>
      <c r="AJ3369" s="98"/>
      <c r="AK3369" s="115"/>
      <c r="AL3369" s="98"/>
    </row>
    <row r="3370" spans="31:38" s="75" customFormat="1" x14ac:dyDescent="0.2">
      <c r="AE3370" s="125"/>
      <c r="AG3370" s="99"/>
      <c r="AH3370" s="99"/>
      <c r="AI3370" s="96"/>
      <c r="AJ3370" s="98"/>
      <c r="AK3370" s="115"/>
      <c r="AL3370" s="98"/>
    </row>
    <row r="3371" spans="31:38" s="75" customFormat="1" x14ac:dyDescent="0.2">
      <c r="AE3371" s="125"/>
      <c r="AG3371" s="99"/>
      <c r="AH3371" s="99"/>
      <c r="AI3371" s="96"/>
      <c r="AJ3371" s="98"/>
      <c r="AK3371" s="115"/>
      <c r="AL3371" s="98"/>
    </row>
    <row r="3372" spans="31:38" s="75" customFormat="1" x14ac:dyDescent="0.2">
      <c r="AE3372" s="125"/>
      <c r="AG3372" s="99"/>
      <c r="AH3372" s="99"/>
      <c r="AI3372" s="96"/>
      <c r="AJ3372" s="98"/>
      <c r="AK3372" s="115"/>
      <c r="AL3372" s="98"/>
    </row>
    <row r="3373" spans="31:38" s="75" customFormat="1" x14ac:dyDescent="0.2">
      <c r="AE3373" s="125"/>
      <c r="AG3373" s="99"/>
      <c r="AH3373" s="99"/>
      <c r="AI3373" s="96"/>
      <c r="AJ3373" s="98"/>
      <c r="AK3373" s="115"/>
      <c r="AL3373" s="98"/>
    </row>
    <row r="3374" spans="31:38" s="75" customFormat="1" x14ac:dyDescent="0.2">
      <c r="AE3374" s="125"/>
      <c r="AG3374" s="99"/>
      <c r="AH3374" s="99"/>
      <c r="AI3374" s="96"/>
      <c r="AJ3374" s="98"/>
      <c r="AK3374" s="115"/>
      <c r="AL3374" s="98"/>
    </row>
    <row r="3375" spans="31:38" s="75" customFormat="1" x14ac:dyDescent="0.2">
      <c r="AE3375" s="125"/>
      <c r="AG3375" s="99"/>
      <c r="AH3375" s="99"/>
      <c r="AI3375" s="96"/>
      <c r="AJ3375" s="98"/>
      <c r="AK3375" s="115"/>
      <c r="AL3375" s="98"/>
    </row>
    <row r="3376" spans="31:38" s="75" customFormat="1" x14ac:dyDescent="0.2">
      <c r="AE3376" s="125"/>
      <c r="AG3376" s="99"/>
      <c r="AH3376" s="99"/>
      <c r="AI3376" s="96"/>
      <c r="AJ3376" s="98"/>
      <c r="AK3376" s="115"/>
      <c r="AL3376" s="98"/>
    </row>
    <row r="3377" spans="31:38" s="75" customFormat="1" x14ac:dyDescent="0.2">
      <c r="AE3377" s="125"/>
      <c r="AG3377" s="99"/>
      <c r="AH3377" s="99"/>
      <c r="AI3377" s="96"/>
      <c r="AJ3377" s="98"/>
      <c r="AK3377" s="115"/>
      <c r="AL3377" s="98"/>
    </row>
    <row r="3378" spans="31:38" s="75" customFormat="1" x14ac:dyDescent="0.2">
      <c r="AE3378" s="125"/>
      <c r="AG3378" s="99"/>
      <c r="AH3378" s="99"/>
      <c r="AI3378" s="96"/>
      <c r="AJ3378" s="98"/>
      <c r="AK3378" s="115"/>
      <c r="AL3378" s="98"/>
    </row>
    <row r="3379" spans="31:38" s="75" customFormat="1" x14ac:dyDescent="0.2">
      <c r="AE3379" s="125"/>
      <c r="AG3379" s="99"/>
      <c r="AH3379" s="99"/>
      <c r="AI3379" s="96"/>
      <c r="AJ3379" s="98"/>
      <c r="AK3379" s="115"/>
      <c r="AL3379" s="98"/>
    </row>
    <row r="3380" spans="31:38" s="75" customFormat="1" x14ac:dyDescent="0.2">
      <c r="AE3380" s="125"/>
      <c r="AG3380" s="99"/>
      <c r="AH3380" s="99"/>
      <c r="AI3380" s="96"/>
      <c r="AJ3380" s="98"/>
      <c r="AK3380" s="115"/>
      <c r="AL3380" s="98"/>
    </row>
    <row r="3381" spans="31:38" s="75" customFormat="1" x14ac:dyDescent="0.2">
      <c r="AE3381" s="125"/>
      <c r="AG3381" s="99"/>
      <c r="AH3381" s="99"/>
      <c r="AI3381" s="96"/>
      <c r="AJ3381" s="98"/>
      <c r="AK3381" s="115"/>
      <c r="AL3381" s="98"/>
    </row>
    <row r="3382" spans="31:38" s="75" customFormat="1" x14ac:dyDescent="0.2">
      <c r="AE3382" s="125"/>
      <c r="AG3382" s="99"/>
      <c r="AH3382" s="99"/>
      <c r="AI3382" s="96"/>
      <c r="AJ3382" s="98"/>
      <c r="AK3382" s="115"/>
      <c r="AL3382" s="98"/>
    </row>
    <row r="3383" spans="31:38" s="75" customFormat="1" x14ac:dyDescent="0.2">
      <c r="AE3383" s="125"/>
      <c r="AG3383" s="99"/>
      <c r="AH3383" s="99"/>
      <c r="AI3383" s="96"/>
      <c r="AJ3383" s="98"/>
      <c r="AK3383" s="115"/>
      <c r="AL3383" s="98"/>
    </row>
    <row r="3384" spans="31:38" s="75" customFormat="1" x14ac:dyDescent="0.2">
      <c r="AE3384" s="125"/>
      <c r="AG3384" s="99"/>
      <c r="AH3384" s="99"/>
      <c r="AI3384" s="96"/>
      <c r="AJ3384" s="98"/>
      <c r="AK3384" s="115"/>
      <c r="AL3384" s="98"/>
    </row>
    <row r="3385" spans="31:38" s="75" customFormat="1" x14ac:dyDescent="0.2">
      <c r="AE3385" s="125"/>
      <c r="AG3385" s="99"/>
      <c r="AH3385" s="99"/>
      <c r="AI3385" s="96"/>
      <c r="AJ3385" s="98"/>
      <c r="AK3385" s="115"/>
      <c r="AL3385" s="98"/>
    </row>
    <row r="3386" spans="31:38" s="75" customFormat="1" x14ac:dyDescent="0.2">
      <c r="AE3386" s="125"/>
      <c r="AG3386" s="99"/>
      <c r="AH3386" s="99"/>
      <c r="AI3386" s="96"/>
      <c r="AJ3386" s="98"/>
      <c r="AK3386" s="115"/>
      <c r="AL3386" s="98"/>
    </row>
    <row r="3387" spans="31:38" s="75" customFormat="1" x14ac:dyDescent="0.2">
      <c r="AE3387" s="125"/>
      <c r="AG3387" s="99"/>
      <c r="AH3387" s="99"/>
      <c r="AI3387" s="96"/>
      <c r="AJ3387" s="98"/>
      <c r="AK3387" s="115"/>
      <c r="AL3387" s="98"/>
    </row>
    <row r="3388" spans="31:38" s="75" customFormat="1" x14ac:dyDescent="0.2">
      <c r="AE3388" s="125"/>
      <c r="AG3388" s="99"/>
      <c r="AH3388" s="99"/>
      <c r="AI3388" s="96"/>
      <c r="AJ3388" s="98"/>
      <c r="AK3388" s="115"/>
      <c r="AL3388" s="98"/>
    </row>
    <row r="3389" spans="31:38" s="75" customFormat="1" x14ac:dyDescent="0.2">
      <c r="AE3389" s="125"/>
      <c r="AG3389" s="99"/>
      <c r="AH3389" s="99"/>
      <c r="AI3389" s="96"/>
      <c r="AJ3389" s="98"/>
      <c r="AK3389" s="115"/>
      <c r="AL3389" s="98"/>
    </row>
    <row r="3390" spans="31:38" s="75" customFormat="1" x14ac:dyDescent="0.2">
      <c r="AE3390" s="125"/>
      <c r="AG3390" s="99"/>
      <c r="AH3390" s="99"/>
      <c r="AI3390" s="96"/>
      <c r="AJ3390" s="98"/>
      <c r="AK3390" s="115"/>
      <c r="AL3390" s="98"/>
    </row>
    <row r="3391" spans="31:38" s="75" customFormat="1" x14ac:dyDescent="0.2">
      <c r="AE3391" s="125"/>
      <c r="AG3391" s="99"/>
      <c r="AH3391" s="99"/>
      <c r="AI3391" s="96"/>
      <c r="AJ3391" s="98"/>
      <c r="AK3391" s="115"/>
      <c r="AL3391" s="98"/>
    </row>
    <row r="3392" spans="31:38" s="75" customFormat="1" x14ac:dyDescent="0.2">
      <c r="AE3392" s="125"/>
      <c r="AG3392" s="99"/>
      <c r="AH3392" s="99"/>
      <c r="AI3392" s="96"/>
      <c r="AJ3392" s="98"/>
      <c r="AK3392" s="115"/>
      <c r="AL3392" s="98"/>
    </row>
    <row r="3393" spans="31:38" s="75" customFormat="1" x14ac:dyDescent="0.2">
      <c r="AE3393" s="125"/>
      <c r="AG3393" s="99"/>
      <c r="AH3393" s="99"/>
      <c r="AI3393" s="96"/>
      <c r="AJ3393" s="98"/>
      <c r="AK3393" s="115"/>
      <c r="AL3393" s="98"/>
    </row>
    <row r="3394" spans="31:38" s="75" customFormat="1" x14ac:dyDescent="0.2">
      <c r="AE3394" s="125"/>
      <c r="AG3394" s="99"/>
      <c r="AH3394" s="99"/>
      <c r="AI3394" s="96"/>
      <c r="AJ3394" s="98"/>
      <c r="AK3394" s="115"/>
      <c r="AL3394" s="98"/>
    </row>
    <row r="3395" spans="31:38" s="75" customFormat="1" x14ac:dyDescent="0.2">
      <c r="AE3395" s="125"/>
      <c r="AG3395" s="99"/>
      <c r="AH3395" s="99"/>
      <c r="AI3395" s="96"/>
      <c r="AJ3395" s="98"/>
      <c r="AK3395" s="115"/>
      <c r="AL3395" s="98"/>
    </row>
    <row r="3396" spans="31:38" s="75" customFormat="1" x14ac:dyDescent="0.2">
      <c r="AE3396" s="125"/>
      <c r="AG3396" s="99"/>
      <c r="AH3396" s="99"/>
      <c r="AI3396" s="96"/>
      <c r="AJ3396" s="98"/>
      <c r="AK3396" s="115"/>
      <c r="AL3396" s="98"/>
    </row>
  </sheetData>
  <sortState ref="B4:AE32">
    <sortCondition ref="B4:B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>
      <selection activeCell="O15" sqref="O15"/>
    </sheetView>
  </sheetViews>
  <sheetFormatPr defaultRowHeight="15" x14ac:dyDescent="0.25"/>
  <cols>
    <col min="1" max="1" width="34.85546875" bestFit="1" customWidth="1"/>
    <col min="2" max="2" width="11.42578125" bestFit="1" customWidth="1"/>
  </cols>
  <sheetData>
    <row r="1" spans="1:2" x14ac:dyDescent="0.25">
      <c r="A1" s="135" t="s">
        <v>269</v>
      </c>
      <c r="B1" s="136" t="s">
        <v>274</v>
      </c>
    </row>
    <row r="2" spans="1:2" x14ac:dyDescent="0.25">
      <c r="A2" t="s">
        <v>270</v>
      </c>
      <c r="B2">
        <v>17429</v>
      </c>
    </row>
    <row r="3" spans="1:2" x14ac:dyDescent="0.25">
      <c r="A3" t="s">
        <v>271</v>
      </c>
      <c r="B3">
        <v>981</v>
      </c>
    </row>
    <row r="4" spans="1:2" x14ac:dyDescent="0.25">
      <c r="A4" t="s">
        <v>272</v>
      </c>
      <c r="B4">
        <v>154</v>
      </c>
    </row>
    <row r="5" spans="1:2" x14ac:dyDescent="0.25">
      <c r="A5" t="s">
        <v>257</v>
      </c>
      <c r="B5">
        <v>28464</v>
      </c>
    </row>
    <row r="6" spans="1:2" x14ac:dyDescent="0.25">
      <c r="A6" t="s">
        <v>252</v>
      </c>
      <c r="B6">
        <v>2743</v>
      </c>
    </row>
    <row r="7" spans="1:2" x14ac:dyDescent="0.25">
      <c r="A7" t="s">
        <v>251</v>
      </c>
      <c r="B7">
        <v>1354</v>
      </c>
    </row>
    <row r="8" spans="1:2" x14ac:dyDescent="0.25">
      <c r="A8" t="s">
        <v>254</v>
      </c>
      <c r="B8">
        <v>40318</v>
      </c>
    </row>
    <row r="9" spans="1:2" x14ac:dyDescent="0.25">
      <c r="A9" t="s">
        <v>273</v>
      </c>
      <c r="B9">
        <v>1982</v>
      </c>
    </row>
    <row r="33" spans="1:1" ht="18.75" x14ac:dyDescent="0.3">
      <c r="A33" s="137" t="s">
        <v>275</v>
      </c>
    </row>
  </sheetData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Normal="100" workbookViewId="0">
      <selection activeCell="Q15" sqref="Q15"/>
    </sheetView>
  </sheetViews>
  <sheetFormatPr defaultRowHeight="15" x14ac:dyDescent="0.25"/>
  <cols>
    <col min="1" max="1" width="15.5703125" bestFit="1" customWidth="1"/>
    <col min="2" max="2" width="16.28515625" bestFit="1" customWidth="1"/>
  </cols>
  <sheetData>
    <row r="1" spans="1:2" x14ac:dyDescent="0.25">
      <c r="A1" s="138" t="s">
        <v>293</v>
      </c>
      <c r="B1" s="138" t="s">
        <v>292</v>
      </c>
    </row>
    <row r="2" spans="1:2" x14ac:dyDescent="0.25">
      <c r="A2" s="139" t="s">
        <v>291</v>
      </c>
      <c r="B2" s="140">
        <v>7126</v>
      </c>
    </row>
    <row r="3" spans="1:2" x14ac:dyDescent="0.25">
      <c r="A3" s="139" t="s">
        <v>290</v>
      </c>
      <c r="B3" s="140">
        <v>10457</v>
      </c>
    </row>
    <row r="4" spans="1:2" x14ac:dyDescent="0.25">
      <c r="A4" s="139" t="s">
        <v>289</v>
      </c>
      <c r="B4" s="140">
        <v>11483</v>
      </c>
    </row>
    <row r="5" spans="1:2" x14ac:dyDescent="0.25">
      <c r="A5" s="139" t="s">
        <v>288</v>
      </c>
      <c r="B5" s="140">
        <v>12554</v>
      </c>
    </row>
    <row r="6" spans="1:2" x14ac:dyDescent="0.25">
      <c r="A6" s="139" t="s">
        <v>287</v>
      </c>
      <c r="B6" s="140">
        <v>14064</v>
      </c>
    </row>
    <row r="7" spans="1:2" x14ac:dyDescent="0.25">
      <c r="A7" s="139" t="s">
        <v>286</v>
      </c>
      <c r="B7" s="140">
        <v>8986</v>
      </c>
    </row>
    <row r="8" spans="1:2" x14ac:dyDescent="0.25">
      <c r="A8" s="139" t="s">
        <v>285</v>
      </c>
      <c r="B8" s="140">
        <v>6126</v>
      </c>
    </row>
    <row r="9" spans="1:2" x14ac:dyDescent="0.25">
      <c r="A9" s="139" t="s">
        <v>284</v>
      </c>
      <c r="B9" s="140">
        <v>5093</v>
      </c>
    </row>
    <row r="10" spans="1:2" x14ac:dyDescent="0.25">
      <c r="A10" s="139" t="s">
        <v>283</v>
      </c>
      <c r="B10" s="140">
        <v>2622</v>
      </c>
    </row>
    <row r="11" spans="1:2" x14ac:dyDescent="0.25">
      <c r="A11" s="139" t="s">
        <v>282</v>
      </c>
      <c r="B11" s="140">
        <v>1702</v>
      </c>
    </row>
    <row r="12" spans="1:2" x14ac:dyDescent="0.25">
      <c r="A12" s="139" t="s">
        <v>281</v>
      </c>
      <c r="B12" s="140">
        <v>1642</v>
      </c>
    </row>
    <row r="13" spans="1:2" x14ac:dyDescent="0.25">
      <c r="A13" s="139" t="s">
        <v>280</v>
      </c>
      <c r="B13" s="140">
        <v>1384</v>
      </c>
    </row>
    <row r="14" spans="1:2" x14ac:dyDescent="0.25">
      <c r="A14" s="139" t="s">
        <v>279</v>
      </c>
      <c r="B14" s="140">
        <v>1096</v>
      </c>
    </row>
    <row r="15" spans="1:2" x14ac:dyDescent="0.25">
      <c r="A15" s="139" t="s">
        <v>278</v>
      </c>
      <c r="B15" s="140">
        <v>536</v>
      </c>
    </row>
    <row r="16" spans="1:2" x14ac:dyDescent="0.25">
      <c r="A16" s="139" t="s">
        <v>277</v>
      </c>
      <c r="B16" s="140">
        <v>1799</v>
      </c>
    </row>
    <row r="17" spans="1:2" x14ac:dyDescent="0.25">
      <c r="A17" s="139" t="s">
        <v>276</v>
      </c>
      <c r="B17" s="140">
        <v>49</v>
      </c>
    </row>
    <row r="32" spans="1:2" ht="18.75" x14ac:dyDescent="0.3">
      <c r="A32" s="137" t="s">
        <v>294</v>
      </c>
    </row>
  </sheetData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31" sqref="A31"/>
    </sheetView>
  </sheetViews>
  <sheetFormatPr defaultRowHeight="15" x14ac:dyDescent="0.25"/>
  <cols>
    <col min="1" max="1" width="19.5703125" bestFit="1" customWidth="1"/>
    <col min="2" max="2" width="14.140625" bestFit="1" customWidth="1"/>
  </cols>
  <sheetData>
    <row r="1" spans="1:2" x14ac:dyDescent="0.25">
      <c r="A1" s="141" t="s">
        <v>295</v>
      </c>
      <c r="B1" s="142" t="s">
        <v>296</v>
      </c>
    </row>
    <row r="2" spans="1:2" x14ac:dyDescent="0.25">
      <c r="A2" s="143" t="s">
        <v>297</v>
      </c>
      <c r="B2" s="144">
        <v>14083</v>
      </c>
    </row>
    <row r="3" spans="1:2" x14ac:dyDescent="0.25">
      <c r="A3" s="143" t="s">
        <v>298</v>
      </c>
      <c r="B3" s="144">
        <v>72636</v>
      </c>
    </row>
    <row r="31" spans="1:1" ht="18.75" x14ac:dyDescent="0.3">
      <c r="A31" s="137" t="s">
        <v>294</v>
      </c>
    </row>
  </sheetData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31" sqref="A31"/>
    </sheetView>
  </sheetViews>
  <sheetFormatPr defaultColWidth="24.85546875" defaultRowHeight="15" x14ac:dyDescent="0.25"/>
  <cols>
    <col min="1" max="1" width="34.85546875" bestFit="1" customWidth="1"/>
    <col min="2" max="2" width="14.140625" bestFit="1" customWidth="1"/>
  </cols>
  <sheetData>
    <row r="1" spans="1:2" x14ac:dyDescent="0.25">
      <c r="A1" s="141" t="s">
        <v>306</v>
      </c>
      <c r="B1" s="142" t="s">
        <v>296</v>
      </c>
    </row>
    <row r="2" spans="1:2" x14ac:dyDescent="0.25">
      <c r="A2" s="143" t="s">
        <v>305</v>
      </c>
      <c r="B2" s="144">
        <v>1018</v>
      </c>
    </row>
    <row r="3" spans="1:2" x14ac:dyDescent="0.25">
      <c r="A3" s="143" t="s">
        <v>304</v>
      </c>
      <c r="B3" s="144">
        <v>1613</v>
      </c>
    </row>
    <row r="4" spans="1:2" x14ac:dyDescent="0.25">
      <c r="A4" s="143" t="s">
        <v>303</v>
      </c>
      <c r="B4" s="144">
        <v>7492</v>
      </c>
    </row>
    <row r="5" spans="1:2" x14ac:dyDescent="0.25">
      <c r="A5" s="143" t="s">
        <v>302</v>
      </c>
      <c r="B5" s="144">
        <v>262</v>
      </c>
    </row>
    <row r="6" spans="1:2" x14ac:dyDescent="0.25">
      <c r="A6" s="143" t="s">
        <v>301</v>
      </c>
      <c r="B6" s="144">
        <v>74231</v>
      </c>
    </row>
    <row r="7" spans="1:2" x14ac:dyDescent="0.25">
      <c r="A7" s="143" t="s">
        <v>300</v>
      </c>
      <c r="B7" s="144">
        <v>1850</v>
      </c>
    </row>
    <row r="8" spans="1:2" x14ac:dyDescent="0.25">
      <c r="A8" s="143" t="s">
        <v>299</v>
      </c>
      <c r="B8" s="144">
        <v>253</v>
      </c>
    </row>
    <row r="31" spans="1:1" ht="18.75" x14ac:dyDescent="0.3">
      <c r="A31" s="137" t="s">
        <v>294</v>
      </c>
    </row>
  </sheetData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1" sqref="A31"/>
    </sheetView>
  </sheetViews>
  <sheetFormatPr defaultRowHeight="15" x14ac:dyDescent="0.25"/>
  <sheetData>
    <row r="1" spans="1:3" x14ac:dyDescent="0.25">
      <c r="A1" s="147" t="s">
        <v>309</v>
      </c>
      <c r="B1" s="146" t="s">
        <v>308</v>
      </c>
      <c r="C1" s="146" t="s">
        <v>307</v>
      </c>
    </row>
    <row r="2" spans="1:3" x14ac:dyDescent="0.25">
      <c r="A2" s="145">
        <v>41565</v>
      </c>
      <c r="B2" s="144">
        <v>45154</v>
      </c>
      <c r="C2" s="144">
        <v>86719</v>
      </c>
    </row>
    <row r="31" spans="1:1" ht="18.75" x14ac:dyDescent="0.3">
      <c r="A31" s="137" t="s">
        <v>294</v>
      </c>
    </row>
  </sheetData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R16" sqref="R16"/>
    </sheetView>
  </sheetViews>
  <sheetFormatPr defaultRowHeight="15" x14ac:dyDescent="0.25"/>
  <sheetData>
    <row r="1" spans="1:6" ht="72" x14ac:dyDescent="0.25">
      <c r="A1" s="148" t="s">
        <v>314</v>
      </c>
      <c r="B1" s="149" t="s">
        <v>313</v>
      </c>
      <c r="C1" s="149" t="s">
        <v>312</v>
      </c>
      <c r="D1" s="149" t="s">
        <v>311</v>
      </c>
      <c r="E1" s="149" t="s">
        <v>310</v>
      </c>
      <c r="F1" s="149" t="s">
        <v>307</v>
      </c>
    </row>
    <row r="2" spans="1:6" x14ac:dyDescent="0.25">
      <c r="A2" s="150">
        <v>12280</v>
      </c>
      <c r="B2" s="151">
        <v>19451</v>
      </c>
      <c r="C2" s="151">
        <v>23225</v>
      </c>
      <c r="D2" s="151">
        <v>9025</v>
      </c>
      <c r="E2" s="151">
        <v>22738</v>
      </c>
      <c r="F2" s="151">
        <v>86719</v>
      </c>
    </row>
    <row r="25" spans="1:1" ht="18.75" x14ac:dyDescent="0.3">
      <c r="A25" s="137" t="s">
        <v>294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Group Enrollment vs Members</vt:lpstr>
      <vt:lpstr>All Data by Area</vt:lpstr>
      <vt:lpstr>Participants by DM</vt:lpstr>
      <vt:lpstr>Age of Participants</vt:lpstr>
      <vt:lpstr>Ethnicity</vt:lpstr>
      <vt:lpstr>Race</vt:lpstr>
      <vt:lpstr>Gender</vt:lpstr>
      <vt:lpstr>Residence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Williams</dc:creator>
  <cp:lastModifiedBy>Teresa Williams</cp:lastModifiedBy>
  <dcterms:created xsi:type="dcterms:W3CDTF">2015-12-07T16:28:54Z</dcterms:created>
  <dcterms:modified xsi:type="dcterms:W3CDTF">2015-12-17T21:43:15Z</dcterms:modified>
</cp:coreProperties>
</file>